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U:\Quotes\Judith Evans\CUSP\"/>
    </mc:Choice>
  </mc:AlternateContent>
  <xr:revisionPtr revIDLastSave="0" documentId="13_ncr:1_{5A154FBF-E387-472B-BC6F-89B2CD5F8A17}" xr6:coauthVersionLast="47" xr6:coauthVersionMax="47" xr10:uidLastSave="{00000000-0000-0000-0000-000000000000}"/>
  <bookViews>
    <workbookView xWindow="-120" yWindow="-120" windowWidth="29040" windowHeight="15840" xr2:uid="{9D29C9C3-D085-4BDE-A82C-BB7CD7C2F225}"/>
  </bookViews>
  <sheets>
    <sheet name="Your quote" sheetId="1" r:id="rId1"/>
    <sheet name="Your bookshelf" sheetId="2" r:id="rId2"/>
    <sheet name="About us" sheetId="3" r:id="rId3"/>
  </sheets>
  <definedNames>
    <definedName name="BooksTotal">'Your quote'!$J$97</definedName>
    <definedName name="HeadlineDiscount">0.35</definedName>
    <definedName name="JacketsRequired">TRUE</definedName>
    <definedName name="LabelsRequired">0</definedName>
    <definedName name="_xlnm.Print_Area" localSheetId="2">'About us'!$B$2:$F$4</definedName>
    <definedName name="_xlnm.Print_Area" localSheetId="1">'Your bookshelf'!$B$1:$L$36</definedName>
    <definedName name="_xlnm.Print_Titles" localSheetId="0">'Your quote'!$11:$11</definedName>
    <definedName name="ServicingTotal">'Your quote'!#REF!</definedName>
    <definedName name="ShortDiscount">0.1</definedName>
    <definedName name="SumHeadline">'Your quote'!$B$98</definedName>
    <definedName name="SumShort">'Your quote'!$C$98</definedName>
    <definedName name="TotalOutOfPrint">0</definedName>
    <definedName name="TotalReported">9</definedName>
    <definedName name="TotalReportedInStock">9</definedName>
    <definedName name="Var_AccCode">'Your quote'!$D$6</definedName>
    <definedName name="Var_Date">'Your quote'!$D$3</definedName>
    <definedName name="Var_JacketCost">'Your quote'!$J$5</definedName>
    <definedName name="Var_LabelCost">'Your quote'!$J$6</definedName>
    <definedName name="Var_PrepFor">'Your quote'!$D$5</definedName>
    <definedName name="Var_Reference">'Your quote'!$D$7</definedName>
    <definedName name="Var_TotalCost">'Your quote'!$J$8</definedName>
    <definedName name="Var_TotalUnits">'Your quote'!$J$3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6" i="1" l="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A4" i="1"/>
  <c r="J5" i="1"/>
  <c r="I97" i="1"/>
  <c r="J3" i="1" s="1"/>
  <c r="J6" i="1" s="1"/>
  <c r="F97" i="1"/>
  <c r="J71" i="1"/>
  <c r="G71" i="1" s="1"/>
  <c r="J76" i="1"/>
  <c r="G76" i="1" s="1"/>
  <c r="J78" i="1"/>
  <c r="G78" i="1" s="1"/>
  <c r="J88" i="1"/>
  <c r="G88" i="1" s="1"/>
  <c r="H96" i="1"/>
  <c r="J96" i="1" s="1"/>
  <c r="G96" i="1" s="1"/>
  <c r="H95" i="1"/>
  <c r="J95" i="1" s="1"/>
  <c r="G95" i="1" s="1"/>
  <c r="H94" i="1"/>
  <c r="J94" i="1" s="1"/>
  <c r="G94" i="1" s="1"/>
  <c r="H93" i="1"/>
  <c r="J93" i="1" s="1"/>
  <c r="G93" i="1" s="1"/>
  <c r="H92" i="1"/>
  <c r="J92" i="1" s="1"/>
  <c r="G92" i="1" s="1"/>
  <c r="H91" i="1"/>
  <c r="J91" i="1" s="1"/>
  <c r="G91" i="1" s="1"/>
  <c r="H90" i="1"/>
  <c r="J90" i="1" s="1"/>
  <c r="G90" i="1" s="1"/>
  <c r="H89" i="1"/>
  <c r="J89" i="1" s="1"/>
  <c r="G89" i="1" s="1"/>
  <c r="H88" i="1"/>
  <c r="H87" i="1"/>
  <c r="J87" i="1" s="1"/>
  <c r="G87" i="1" s="1"/>
  <c r="H86" i="1"/>
  <c r="J86" i="1" s="1"/>
  <c r="G86" i="1" s="1"/>
  <c r="H85" i="1"/>
  <c r="J85" i="1" s="1"/>
  <c r="G85" i="1" s="1"/>
  <c r="H84" i="1"/>
  <c r="J84" i="1" s="1"/>
  <c r="G84" i="1" s="1"/>
  <c r="H83" i="1"/>
  <c r="J83" i="1" s="1"/>
  <c r="G83" i="1" s="1"/>
  <c r="H82" i="1"/>
  <c r="J82" i="1" s="1"/>
  <c r="G82" i="1" s="1"/>
  <c r="H81" i="1"/>
  <c r="J81" i="1" s="1"/>
  <c r="G81" i="1" s="1"/>
  <c r="H80" i="1"/>
  <c r="J80" i="1" s="1"/>
  <c r="G80" i="1" s="1"/>
  <c r="H79" i="1"/>
  <c r="J79" i="1" s="1"/>
  <c r="G79" i="1" s="1"/>
  <c r="H78" i="1"/>
  <c r="H77" i="1"/>
  <c r="J77" i="1" s="1"/>
  <c r="G77" i="1" s="1"/>
  <c r="H76" i="1"/>
  <c r="H75" i="1"/>
  <c r="J75" i="1" s="1"/>
  <c r="G75" i="1" s="1"/>
  <c r="H74" i="1"/>
  <c r="J74" i="1" s="1"/>
  <c r="G74" i="1" s="1"/>
  <c r="H73" i="1"/>
  <c r="J73" i="1" s="1"/>
  <c r="G73" i="1" s="1"/>
  <c r="H72" i="1"/>
  <c r="J72" i="1" s="1"/>
  <c r="G72" i="1" s="1"/>
  <c r="H71" i="1"/>
  <c r="H70" i="1"/>
  <c r="J70" i="1" s="1"/>
  <c r="G70" i="1" s="1"/>
  <c r="H69" i="1"/>
  <c r="J69" i="1" s="1"/>
  <c r="G69" i="1" s="1"/>
  <c r="H68" i="1"/>
  <c r="J68" i="1" s="1"/>
  <c r="G68" i="1" s="1"/>
  <c r="H67" i="1"/>
  <c r="J67" i="1" s="1"/>
  <c r="G67" i="1" s="1"/>
  <c r="H66" i="1"/>
  <c r="J66" i="1" s="1"/>
  <c r="G66" i="1" s="1"/>
  <c r="H65" i="1"/>
  <c r="J65" i="1" s="1"/>
  <c r="G65" i="1" s="1"/>
  <c r="H64" i="1"/>
  <c r="J64" i="1" s="1"/>
  <c r="G64" i="1" s="1"/>
  <c r="H63" i="1"/>
  <c r="J63" i="1" s="1"/>
  <c r="G63" i="1" s="1"/>
  <c r="H62" i="1"/>
  <c r="J62" i="1" s="1"/>
  <c r="G62" i="1" s="1"/>
  <c r="H61" i="1"/>
  <c r="J61" i="1" s="1"/>
  <c r="G61" i="1" s="1"/>
  <c r="H60" i="1"/>
  <c r="J60" i="1" s="1"/>
  <c r="G60" i="1" s="1"/>
  <c r="H59" i="1"/>
  <c r="J59" i="1" s="1"/>
  <c r="G59" i="1" s="1"/>
  <c r="H58" i="1"/>
  <c r="J58" i="1" s="1"/>
  <c r="G58" i="1" s="1"/>
  <c r="H57" i="1"/>
  <c r="J57" i="1" s="1"/>
  <c r="G57" i="1" s="1"/>
  <c r="H56" i="1"/>
  <c r="J56" i="1" s="1"/>
  <c r="G56" i="1" s="1"/>
  <c r="H55" i="1"/>
  <c r="J55" i="1" s="1"/>
  <c r="G55" i="1" s="1"/>
  <c r="H54" i="1"/>
  <c r="J54" i="1" s="1"/>
  <c r="G54" i="1" s="1"/>
  <c r="H53" i="1"/>
  <c r="J53" i="1" s="1"/>
  <c r="G53" i="1" s="1"/>
  <c r="H52" i="1"/>
  <c r="J52" i="1" s="1"/>
  <c r="G52" i="1" s="1"/>
  <c r="H51" i="1"/>
  <c r="J51" i="1" s="1"/>
  <c r="G51" i="1" s="1"/>
  <c r="H50" i="1"/>
  <c r="J50" i="1" s="1"/>
  <c r="G50" i="1" s="1"/>
  <c r="H49" i="1"/>
  <c r="J49" i="1" s="1"/>
  <c r="G49" i="1" s="1"/>
  <c r="H48" i="1"/>
  <c r="J48" i="1" s="1"/>
  <c r="G48" i="1" s="1"/>
  <c r="H47" i="1"/>
  <c r="J47" i="1" s="1"/>
  <c r="G47" i="1" s="1"/>
  <c r="H46" i="1"/>
  <c r="J46" i="1" s="1"/>
  <c r="G46" i="1" s="1"/>
  <c r="H45" i="1"/>
  <c r="J45" i="1" s="1"/>
  <c r="G45" i="1" s="1"/>
  <c r="H44" i="1"/>
  <c r="J44" i="1" s="1"/>
  <c r="G44" i="1" s="1"/>
  <c r="H43" i="1"/>
  <c r="J43" i="1" s="1"/>
  <c r="G43" i="1" s="1"/>
  <c r="H42" i="1"/>
  <c r="J42" i="1" s="1"/>
  <c r="G42" i="1" s="1"/>
  <c r="H41" i="1"/>
  <c r="J41" i="1" s="1"/>
  <c r="G41" i="1" s="1"/>
  <c r="H40" i="1"/>
  <c r="J40" i="1" s="1"/>
  <c r="G40" i="1" s="1"/>
  <c r="H39" i="1"/>
  <c r="J39" i="1" s="1"/>
  <c r="G39" i="1" s="1"/>
  <c r="H38" i="1"/>
  <c r="J38" i="1" s="1"/>
  <c r="G38" i="1" s="1"/>
  <c r="H37" i="1"/>
  <c r="J37" i="1" s="1"/>
  <c r="G37" i="1" s="1"/>
  <c r="H36" i="1"/>
  <c r="J36" i="1" s="1"/>
  <c r="G36" i="1" s="1"/>
  <c r="H35" i="1"/>
  <c r="J35" i="1" s="1"/>
  <c r="G35" i="1" s="1"/>
  <c r="H34" i="1"/>
  <c r="J34" i="1" s="1"/>
  <c r="G34" i="1" s="1"/>
  <c r="H33" i="1"/>
  <c r="J33" i="1" s="1"/>
  <c r="G33" i="1" s="1"/>
  <c r="H32" i="1"/>
  <c r="J32" i="1" s="1"/>
  <c r="G32" i="1" s="1"/>
  <c r="H31" i="1"/>
  <c r="J31" i="1" s="1"/>
  <c r="G31" i="1" s="1"/>
  <c r="H30" i="1"/>
  <c r="J30" i="1" s="1"/>
  <c r="G30" i="1" s="1"/>
  <c r="H29" i="1"/>
  <c r="J29" i="1" s="1"/>
  <c r="G29" i="1" s="1"/>
  <c r="H28" i="1"/>
  <c r="J28" i="1" s="1"/>
  <c r="G28" i="1" s="1"/>
  <c r="H27" i="1"/>
  <c r="J27" i="1" s="1"/>
  <c r="G27" i="1" s="1"/>
  <c r="H26" i="1"/>
  <c r="J26" i="1" s="1"/>
  <c r="G26" i="1" s="1"/>
  <c r="H25" i="1"/>
  <c r="J25" i="1" s="1"/>
  <c r="G25" i="1" s="1"/>
  <c r="H24" i="1"/>
  <c r="J24" i="1" s="1"/>
  <c r="G24" i="1" s="1"/>
  <c r="H23" i="1"/>
  <c r="J23" i="1" s="1"/>
  <c r="G23" i="1" s="1"/>
  <c r="H22" i="1"/>
  <c r="J22" i="1" s="1"/>
  <c r="G22" i="1" s="1"/>
  <c r="H21" i="1"/>
  <c r="J21" i="1" s="1"/>
  <c r="G21" i="1" s="1"/>
  <c r="H20" i="1"/>
  <c r="J20" i="1" s="1"/>
  <c r="G20" i="1" s="1"/>
  <c r="H19" i="1"/>
  <c r="J19" i="1" s="1"/>
  <c r="G19" i="1" s="1"/>
  <c r="H18" i="1"/>
  <c r="J18" i="1" s="1"/>
  <c r="G18" i="1" s="1"/>
  <c r="H17" i="1"/>
  <c r="J17" i="1" s="1"/>
  <c r="G17" i="1" s="1"/>
  <c r="H16" i="1"/>
  <c r="J16" i="1" s="1"/>
  <c r="G16" i="1" s="1"/>
  <c r="H15" i="1"/>
  <c r="J15" i="1" s="1"/>
  <c r="G15" i="1" s="1"/>
  <c r="H14" i="1"/>
  <c r="J14" i="1" s="1"/>
  <c r="G14" i="1" s="1"/>
  <c r="H13" i="1"/>
  <c r="J13" i="1" s="1"/>
  <c r="G13" i="1" s="1"/>
  <c r="H12" i="1"/>
  <c r="J12" i="1" s="1"/>
  <c r="G12" i="1" s="1"/>
  <c r="J97" i="1" l="1"/>
  <c r="J4" i="1" s="1"/>
  <c r="J8" i="1" s="1"/>
  <c r="B98" i="1"/>
  <c r="B99" i="1" s="1"/>
  <c r="C98" i="1"/>
  <c r="B97" i="1"/>
</calcChain>
</file>

<file path=xl/sharedStrings.xml><?xml version="1.0" encoding="utf-8"?>
<sst xmlns="http://schemas.openxmlformats.org/spreadsheetml/2006/main" count="463" uniqueCount="285">
  <si>
    <t>Author</t>
  </si>
  <si>
    <t>Davies, Becky</t>
  </si>
  <si>
    <t>Percival, Tom</t>
  </si>
  <si>
    <t>Campbell, Rod</t>
  </si>
  <si>
    <t>Shireen, Nadia</t>
  </si>
  <si>
    <t>Gray, Kes</t>
  </si>
  <si>
    <t>Patterson, Rebecca</t>
  </si>
  <si>
    <t>French, Vivian</t>
  </si>
  <si>
    <t>Portis, Antoinette</t>
  </si>
  <si>
    <t>Halls, Smriti</t>
  </si>
  <si>
    <t>Alperin, Mara</t>
  </si>
  <si>
    <t>Jeffers, Oliver</t>
  </si>
  <si>
    <t>Nicoll, Helen</t>
  </si>
  <si>
    <t>Ahlberg, Allan</t>
  </si>
  <si>
    <t>Goodhart, Pippa</t>
  </si>
  <si>
    <t>Zephaniah, Benjamin</t>
  </si>
  <si>
    <t>Hitchman, Jess</t>
  </si>
  <si>
    <t>Hull, Eliza</t>
  </si>
  <si>
    <t>Klassen, Jon</t>
  </si>
  <si>
    <t>Hopgood, Tim</t>
  </si>
  <si>
    <t>Hillyard, Kim</t>
  </si>
  <si>
    <t>Reynolds, Peter H</t>
  </si>
  <si>
    <t>Faber, Polly</t>
  </si>
  <si>
    <t>Newson, Karl</t>
  </si>
  <si>
    <t>Boughton, Sam</t>
  </si>
  <si>
    <t>Anang, Annemarie</t>
  </si>
  <si>
    <t>Catchpole, James</t>
  </si>
  <si>
    <t>Cashmore, Claire</t>
  </si>
  <si>
    <t>John, Jory</t>
  </si>
  <si>
    <t>Wilson-Max, Ken</t>
  </si>
  <si>
    <t>Bright, Rachel</t>
  </si>
  <si>
    <t>Gravett, Emily</t>
  </si>
  <si>
    <t>Hibbs, Gillian</t>
  </si>
  <si>
    <t>Rosen, Michael</t>
  </si>
  <si>
    <t>Antony, Steve</t>
  </si>
  <si>
    <t>Lee, Hannah</t>
  </si>
  <si>
    <t>Donaldson, Julia</t>
  </si>
  <si>
    <t>Naylor-Ballesteros, Chris</t>
  </si>
  <si>
    <t>Rylant, Cynthia</t>
  </si>
  <si>
    <t>Lerwill, Ben</t>
  </si>
  <si>
    <t>Edwards-Middleton, Richard</t>
  </si>
  <si>
    <t xml:space="preserve">Coulter-Cruttenden, Dawn </t>
  </si>
  <si>
    <t>Faulks, Ben</t>
  </si>
  <si>
    <t>Goodfellow, Matt</t>
  </si>
  <si>
    <t>Cooper, Helen</t>
  </si>
  <si>
    <t>Morris, Jackie</t>
  </si>
  <si>
    <t>Shoolbred, Catherine</t>
  </si>
  <si>
    <t>Snicket, Lemony</t>
  </si>
  <si>
    <t>Coelho, Joseph</t>
  </si>
  <si>
    <t>Milner, Kate</t>
  </si>
  <si>
    <t>Milbourne, Anna</t>
  </si>
  <si>
    <t>Flint, Katy</t>
  </si>
  <si>
    <t>Agarwal, Pragya</t>
  </si>
  <si>
    <t>Selasi, Taiye</t>
  </si>
  <si>
    <t>Halford, Katy</t>
  </si>
  <si>
    <t>Bee, William</t>
  </si>
  <si>
    <t>Davies, Benji</t>
  </si>
  <si>
    <t>Bryon, Nathan</t>
  </si>
  <si>
    <t>Fearnley, Jan</t>
  </si>
  <si>
    <t>Hodgkinson, Leigh</t>
  </si>
  <si>
    <t>Hanson, Faye</t>
  </si>
  <si>
    <t>Willis, Jeanne</t>
  </si>
  <si>
    <t>A doctor</t>
  </si>
  <si>
    <t>A teacher</t>
  </si>
  <si>
    <t>A firefighter</t>
  </si>
  <si>
    <t>An astronaut</t>
  </si>
  <si>
    <t>A ballerina</t>
  </si>
  <si>
    <t>Ladybird favourite nursery rhymes</t>
  </si>
  <si>
    <t>Ravi's roar</t>
  </si>
  <si>
    <t>Dear zoo</t>
  </si>
  <si>
    <t>Billy and the beast</t>
  </si>
  <si>
    <t>Oi Frog!</t>
  </si>
  <si>
    <t>Nursery? Not today!</t>
  </si>
  <si>
    <t>Oliver's vegetables</t>
  </si>
  <si>
    <t>Hey, water!</t>
  </si>
  <si>
    <t>Rain before rainbows</t>
  </si>
  <si>
    <t>The big book of kindness</t>
  </si>
  <si>
    <t>Artists</t>
  </si>
  <si>
    <t>Black history</t>
  </si>
  <si>
    <t>Eco warriors</t>
  </si>
  <si>
    <t>Explorers</t>
  </si>
  <si>
    <t>Inventors</t>
  </si>
  <si>
    <t>Medicine</t>
  </si>
  <si>
    <t>Scientists</t>
  </si>
  <si>
    <t>Space</t>
  </si>
  <si>
    <t>Goldilocks and the three bears</t>
  </si>
  <si>
    <t>Lost and found</t>
  </si>
  <si>
    <t>Meg &amp; Mog</t>
  </si>
  <si>
    <t>Funnybones</t>
  </si>
  <si>
    <t>You choose</t>
  </si>
  <si>
    <t>People need people</t>
  </si>
  <si>
    <t>In every house, on every street</t>
  </si>
  <si>
    <t>Who are you?</t>
  </si>
  <si>
    <t>Elephant in my kitchen!</t>
  </si>
  <si>
    <t>Come over to my house</t>
  </si>
  <si>
    <t>I want my hat back</t>
  </si>
  <si>
    <t>Wow! said the owl</t>
  </si>
  <si>
    <t>Mabel and the mountain</t>
  </si>
  <si>
    <t>The dot</t>
  </si>
  <si>
    <t>All through the night</t>
  </si>
  <si>
    <t>The same but different too</t>
  </si>
  <si>
    <t>The extraordinary gardener</t>
  </si>
  <si>
    <t>I am Nefertiti</t>
  </si>
  <si>
    <t>What happened to you?</t>
  </si>
  <si>
    <t>Splash</t>
  </si>
  <si>
    <t>The good egg</t>
  </si>
  <si>
    <t>Astro girl</t>
  </si>
  <si>
    <t>The Worrysaurus</t>
  </si>
  <si>
    <t>Tidy</t>
  </si>
  <si>
    <t>Errol's garden</t>
  </si>
  <si>
    <t>A great big cuddle</t>
  </si>
  <si>
    <t>The queen's hat</t>
  </si>
  <si>
    <t>The three little pigs</t>
  </si>
  <si>
    <t>The body book</t>
  </si>
  <si>
    <t>My hair</t>
  </si>
  <si>
    <t>Tiddler</t>
  </si>
  <si>
    <t>The suitcase</t>
  </si>
  <si>
    <t>Home is where the birds sing</t>
  </si>
  <si>
    <t xml:space="preserve">Do baby elephants suck their trunks? </t>
  </si>
  <si>
    <t>My family and other families</t>
  </si>
  <si>
    <t>The way back home</t>
  </si>
  <si>
    <t>You choose fairy tales</t>
  </si>
  <si>
    <t xml:space="preserve">Bear shaped </t>
  </si>
  <si>
    <t>The invisible</t>
  </si>
  <si>
    <t>The squirrels who squabbled</t>
  </si>
  <si>
    <t>Each peach pear plum</t>
  </si>
  <si>
    <t>What makes me a me?</t>
  </si>
  <si>
    <t>Shu Lin's grandpa</t>
  </si>
  <si>
    <t>Pumpkin soup</t>
  </si>
  <si>
    <t>Mrs Noah's garden</t>
  </si>
  <si>
    <t>Winnie-the-Pooh helps the bees!</t>
  </si>
  <si>
    <t>The dark</t>
  </si>
  <si>
    <t>Luna loves art</t>
  </si>
  <si>
    <t>It's a no-money day</t>
  </si>
  <si>
    <t>I'm (almost) always kind</t>
  </si>
  <si>
    <t>Carnival of the animals</t>
  </si>
  <si>
    <t>Standing up to racism</t>
  </si>
  <si>
    <t>The gingerbread man</t>
  </si>
  <si>
    <t>Anansi and the golden pot</t>
  </si>
  <si>
    <t>Celebrations around the world</t>
  </si>
  <si>
    <t>William Bee's wonderful world of things that go!</t>
  </si>
  <si>
    <t>Tad</t>
  </si>
  <si>
    <t>Clean up!</t>
  </si>
  <si>
    <t>Mr Wolf's pancakes</t>
  </si>
  <si>
    <t>Martha maps it out</t>
  </si>
  <si>
    <t>The wonder</t>
  </si>
  <si>
    <t>Chicken clicking</t>
  </si>
  <si>
    <t>RRP</t>
  </si>
  <si>
    <t>Notes</t>
  </si>
  <si>
    <t>Age 2 - 3</t>
  </si>
  <si>
    <t>Age 2 - 3 (optional)</t>
  </si>
  <si>
    <t>Age 2 - 3 (&amp; Age 3 - 4)</t>
  </si>
  <si>
    <t>Age 3 - 4</t>
  </si>
  <si>
    <t>Age 4 - 5</t>
  </si>
  <si>
    <r>
      <t>Title_x000D_</t>
    </r>
    <r>
      <rPr>
        <i/>
        <sz val="10"/>
        <color rgb="FFFFFFFF"/>
        <rFont val="Aptos Light"/>
        <family val="2"/>
      </rPr>
      <t xml:space="preserve">
Follow link for more information about any title</t>
    </r>
  </si>
  <si>
    <t>For_x000D_
mat</t>
  </si>
  <si>
    <t>You save</t>
  </si>
  <si>
    <t>Availability</t>
  </si>
  <si>
    <t>Board book</t>
  </si>
  <si>
    <t>Hbk</t>
  </si>
  <si>
    <t>Pbk</t>
  </si>
  <si>
    <t>Hbk w/dj</t>
  </si>
  <si>
    <t>Units</t>
  </si>
  <si>
    <t>Price</t>
  </si>
  <si>
    <t>0121 666 6646</t>
  </si>
  <si>
    <t>www.peters.co.uk</t>
  </si>
  <si>
    <t>Proposal for CUSP Unity EYFS Spine · 1 form intake</t>
  </si>
  <si>
    <t>Date</t>
  </si>
  <si>
    <t>Prepared by</t>
  </si>
  <si>
    <t>Judith Evans</t>
  </si>
  <si>
    <t>Prepared for</t>
  </si>
  <si>
    <t>Account code</t>
  </si>
  <si>
    <t>Reference</t>
  </si>
  <si>
    <t>CUSP account</t>
  </si>
  <si>
    <t>TEST1</t>
  </si>
  <si>
    <t>Total books</t>
  </si>
  <si>
    <t>Total cost of books</t>
  </si>
  <si>
    <t>Servicing required</t>
  </si>
  <si>
    <t>standard one form entry EYFS June 2024</t>
  </si>
  <si>
    <t>Jacketing</t>
  </si>
  <si>
    <t>Jacketing (£0.35 per pbk/dj)</t>
  </si>
  <si>
    <t>Labelling (£0.10 per label)</t>
  </si>
  <si>
    <t>TOTAL</t>
  </si>
  <si>
    <t>Delivery</t>
  </si>
  <si>
    <t>FREE</t>
  </si>
  <si>
    <t>RRP and discount levels are subject to change. Titles are subject to availability. A small range of items (including a number of academic titles, some reading schemes,_x000D_
big books and audio titles) are offered at a reduced discount of 10%. For our full terms and conditions including our returns policy please visit our website.</t>
  </si>
  <si>
    <t>#PetersQuote#</t>
  </si>
  <si>
    <t>_x000D_
_x000D_
Your bookshelf</t>
  </si>
  <si>
    <t>#Peters#</t>
  </si>
  <si>
    <t>#P=Yes#</t>
  </si>
  <si>
    <r>
      <t>Jacketing and labelling_x000D_</t>
    </r>
    <r>
      <rPr>
        <sz val="11"/>
        <color rgb="FF2995D3"/>
        <rFont val="Aptos Light"/>
        <family val="2"/>
      </rPr>
      <t xml:space="preserve">
_x000D_
Protect your books and extend their shelf-life with our optional jacketing service - we can apply clear plastic jackets to paperbacks and a clear plastic sleeve to hardbacks with a dust jacket._x000D_
_x000D_
Make it easier to index, lend and track books in your school library with barcodes, date labels and spine labels, all fitted by us._x000D_
_x000D_
We also offer labelling for schemes such as Accelerated Reader™ and book banding - just ask us for more information.</t>
    </r>
  </si>
  <si>
    <r>
      <t>Free bib. data</t>
    </r>
    <r>
      <rPr>
        <sz val="11"/>
        <color rgb="FF5D4294"/>
        <rFont val="Aptos Light"/>
        <family val="2"/>
      </rPr>
      <t xml:space="preserve">_x000D_
_x000D_
Peters can provide free high-quality bibliographic information about all the titles you order from us._x000D_
_x000D_
Our data is provided in Marc21 format to be imported directly into your Library Management System._x000D_
_x000D_
Barcode data can also be included if we apply the labels for you, so that the books are in your catalogue and ready to loan as soon as you receive them._x000D_
_x000D_
Visit </t>
    </r>
    <r>
      <rPr>
        <u/>
        <sz val="11"/>
        <color rgb="FF5D4294"/>
        <rFont val="Aptos Light"/>
        <family val="2"/>
      </rPr>
      <t>peters.co.uk/request-bib-data-setup</t>
    </r>
    <r>
      <rPr>
        <sz val="11"/>
        <color rgb="FF5D4294"/>
        <rFont val="Aptos Light"/>
        <family val="2"/>
      </rPr>
      <t xml:space="preserve"> to get started.</t>
    </r>
  </si>
  <si>
    <r>
      <t>peters.co.uk_x000D_</t>
    </r>
    <r>
      <rPr>
        <sz val="11"/>
        <color rgb="FF80B34A"/>
        <rFont val="Aptos Light"/>
        <family val="2"/>
      </rPr>
      <t xml:space="preserve">
_x000D_
You can  browse thousands of fiction, non-fiction and educational titles on our website at </t>
    </r>
    <r>
      <rPr>
        <u/>
        <sz val="11"/>
        <color rgb="FF80B34A"/>
        <rFont val="Aptos Light"/>
        <family val="2"/>
      </rPr>
      <t>peters.co.uk</t>
    </r>
    <r>
      <rPr>
        <sz val="11"/>
        <color rgb="FF80B34A"/>
        <rFont val="Aptos Light"/>
        <family val="2"/>
      </rPr>
      <t>._x000D_
_x000D_
Create an account to manage your own orders as well as access honest book reviews, downloadable teacher resources, special offers and more._x000D_
_x000D_
It's easy to search books by age range, key stage, reading scheme or keyword.</t>
    </r>
  </si>
  <si>
    <r>
      <t>The team at Peters</t>
    </r>
    <r>
      <rPr>
        <sz val="11"/>
        <color rgb="FFDA1E64"/>
        <rFont val="Aptos Light"/>
        <family val="2"/>
      </rPr>
      <t>_x000D_
_x000D_
Peters is the UK's leading specialist supplier of children's books and furniture to schools, academies and public libraries._x000D_
_x000D_
We're passionate about inspiring children and young people to read for pleasure, and our expert team of qualified librarians and curriculum specialists are ideally placed to advise on the best books available to suit your school.</t>
    </r>
  </si>
  <si>
    <r>
      <t>Furniture and library design_x000D_</t>
    </r>
    <r>
      <rPr>
        <sz val="11"/>
        <color rgb="FF079385"/>
        <rFont val="Aptos Light"/>
        <family val="2"/>
      </rPr>
      <t xml:space="preserve">
_x000D_
We understand the importance of creating inspiring reading spaces for students, so we also offer a free bespoke library design service for schools._x000D_
_x000D_
Whether you want to create a brand-new library or refresh your existing space, we can help!_x000D_
_x000D_
We also supply a wide range of library and classroom furniture to maximise your book displays, including shelving, soft-seating and spinners. Find out more at </t>
    </r>
    <r>
      <rPr>
        <u/>
        <sz val="11"/>
        <color rgb="FF079385"/>
        <rFont val="Aptos Light"/>
        <family val="2"/>
      </rPr>
      <t>peters.co.uk/furniture</t>
    </r>
    <r>
      <rPr>
        <sz val="11"/>
        <color rgb="FF079385"/>
        <rFont val="Aptos Light"/>
        <family val="2"/>
      </rPr>
      <t>.</t>
    </r>
  </si>
  <si>
    <t>#E=Yes#</t>
  </si>
  <si>
    <t>~_SWYMCVS\`DAR</t>
  </si>
  <si>
    <t>~_SWYMCVS\`DHU</t>
  </si>
  <si>
    <t>~_SWYMCVS\`DB_</t>
  </si>
  <si>
    <t>~_SWYMCVS\`DCV</t>
  </si>
  <si>
    <t>~_SWYMCVS\`DGX</t>
  </si>
  <si>
    <t>~_SWZHHWWZYBG_</t>
  </si>
  <si>
    <t>~_SWYBD`^X\ELU</t>
  </si>
  <si>
    <t>~_SWYAB_V`_AEW</t>
  </si>
  <si>
    <t>~_SWYCLXVWZDLX</t>
  </si>
  <si>
    <t>~_SWYBHT]`ZNFS</t>
  </si>
  <si>
    <t>~_SWYBDSXX]HKW</t>
  </si>
  <si>
    <t>~_SWZGHXT^^CKX</t>
  </si>
  <si>
    <t>~_SWYMCVT\ZDDR</t>
  </si>
  <si>
    <t>~_SWYBDRWX^FBU</t>
  </si>
  <si>
    <t>~_SWYABRWW[HAS</t>
  </si>
  <si>
    <t>~_SWYAB_V^]GKW</t>
  </si>
  <si>
    <t>~_SWYAB_VY\DBS</t>
  </si>
  <si>
    <t>~_SWYAB_V^`FHR</t>
  </si>
  <si>
    <t>~_SWYAB_V^`FA_</t>
  </si>
  <si>
    <t>~_SWYAB_V[`NFW</t>
  </si>
  <si>
    <t>~_SWYAB_VY\DDW</t>
  </si>
  <si>
    <t>~_SWYAB_V^]BDQ</t>
  </si>
  <si>
    <t>~_SWYAB_V\QDAV</t>
  </si>
  <si>
    <t>~_SWYNH`]\`NAT</t>
  </si>
  <si>
    <t>~_SWZFDQU\ZGFR</t>
  </si>
  <si>
    <t>~_SWZCC`UX^BBX</t>
  </si>
  <si>
    <t>~_SWZEHXQY]NCV</t>
  </si>
  <si>
    <t>~_SWZEHWWZQGC_</t>
  </si>
  <si>
    <t>~_SWYBD`WYREF_</t>
  </si>
  <si>
    <t>~_SWYCL`^`^FEV</t>
  </si>
  <si>
    <t>~_SWYBDSXXRACU</t>
  </si>
  <si>
    <t>~_SWYBDSXX]DFR</t>
  </si>
  <si>
    <t>~_SWYCFWX`ZFLV</t>
  </si>
  <si>
    <t>~_SWYBDRW^RAA_</t>
  </si>
  <si>
    <t>~_SWYAB_VXRMGV</t>
  </si>
  <si>
    <t>~_SWZHHWR__MB_</t>
  </si>
  <si>
    <t>~_SWYNHTXWYDKS</t>
  </si>
  <si>
    <t>~_SWYNA_][[GE_</t>
  </si>
  <si>
    <t>~_SWYCL`V_^FD`</t>
  </si>
  <si>
    <t>~_SWYNH_SY`NKX</t>
  </si>
  <si>
    <t>~_SWYMCV]][GCW</t>
  </si>
  <si>
    <t>~_SWZAEWW\RGCW</t>
  </si>
  <si>
    <t>~_SWZCGSQ_\NGW</t>
  </si>
  <si>
    <t>~_SWZFFUV^ZCFU</t>
  </si>
  <si>
    <t>~_SWYMCX]\QHCU</t>
  </si>
  <si>
    <t>~_SWYBD`W\`EB`</t>
  </si>
  <si>
    <t>~_SWYBHQXZ[MK`</t>
  </si>
  <si>
    <t>~_SWYCLRXWZNH`</t>
  </si>
  <si>
    <t>~_SWYBDRWZ[BFV</t>
  </si>
  <si>
    <t>~_SWYBHT]`QEG`</t>
  </si>
  <si>
    <t>~_SWYNH`]\`ALV</t>
  </si>
  <si>
    <t>~_SWYCL`V_`CFQ</t>
  </si>
  <si>
    <t>~_SWZAEWW[`NES</t>
  </si>
  <si>
    <t>~_SWZCDVW]\GHW</t>
  </si>
  <si>
    <t>~_SWYCL`V_^BLX</t>
  </si>
  <si>
    <t>~_SWYAATR[QAEV</t>
  </si>
  <si>
    <t>~_SWYNA_][YCBR</t>
  </si>
  <si>
    <t>~_SWZHHWQY[ADV</t>
  </si>
  <si>
    <t>~_SWZFDQUW\GB_</t>
  </si>
  <si>
    <t>~_SWZHHWRWRNET</t>
  </si>
  <si>
    <t>~_SWZEKVSZ\ECT</t>
  </si>
  <si>
    <t>~_SWYBEWUXYGDS</t>
  </si>
  <si>
    <t>~_SWYBD`W[ZBE_</t>
  </si>
  <si>
    <t>~_SWZEHXQ_QEK_</t>
  </si>
  <si>
    <t>~_SWYBD`^Y_HG_</t>
  </si>
  <si>
    <t>~_SWYMCUVZ^FLW</t>
  </si>
  <si>
    <t>~_SWZAGVQ[]EDS</t>
  </si>
  <si>
    <t>~_SWYMCX]\QBFR</t>
  </si>
  <si>
    <t>~_SWZCGSQ_ZDEU</t>
  </si>
  <si>
    <t>~_SWYBD`W^ZFAR</t>
  </si>
  <si>
    <t>~_SWYCLUR[RDGT</t>
  </si>
  <si>
    <t>~_SWYCLWU]RNCQ</t>
  </si>
  <si>
    <t>~_SWYBET]W[GDU</t>
  </si>
  <si>
    <t>~_SWZCCWX[QABU</t>
  </si>
  <si>
    <t>~_SWYABRWW[HKQ</t>
  </si>
  <si>
    <t>~_SWYNH`]\_FLT</t>
  </si>
  <si>
    <t>~_SWZHHWT]]MCX</t>
  </si>
  <si>
    <t>~_SWZHHWWZ`CCU</t>
  </si>
  <si>
    <t>~_SWYNHUT\^CAS</t>
  </si>
  <si>
    <t>~_SWZFD`X`\NBQ</t>
  </si>
  <si>
    <t>~_SWZHHWW[]NKT</t>
  </si>
  <si>
    <t>~_SWYBDSXWRALU</t>
  </si>
  <si>
    <t>~_SWZEKVSZ_CLV</t>
  </si>
  <si>
    <t>~_SWYCLUS_YEH`</t>
  </si>
  <si>
    <t>~_SWYCLUR[YDCQ</t>
  </si>
  <si>
    <t>Line reference</t>
  </si>
  <si>
    <t xml:space="preserve"> </t>
  </si>
  <si>
    <t>#U=Yes</t>
  </si>
  <si>
    <t>Discounted Unit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</si>
</sst>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9" x14ac:knownFonts="1">
    <font>
      <sz val="11"/>
      <color theme="1"/>
      <name val="Aptos Light"/>
      <family val="2"/>
    </font>
    <font>
      <sz val="10"/>
      <color rgb="FF1C2642"/>
      <name val="Aptos Light"/>
      <family val="2"/>
    </font>
    <font>
      <b/>
      <sz val="10"/>
      <color rgb="FF1C2642"/>
      <name val="Aptos Light"/>
      <family val="2"/>
    </font>
    <font>
      <b/>
      <sz val="10"/>
      <color rgb="FFFFFFFF"/>
      <name val="Aptos Light"/>
      <family val="2"/>
    </font>
    <font>
      <i/>
      <sz val="10"/>
      <color rgb="FFFFFFFF"/>
      <name val="Aptos Light"/>
      <family val="2"/>
    </font>
    <font>
      <sz val="10"/>
      <color rgb="FFFFFFFF"/>
      <name val="Aptos Light"/>
      <family val="2"/>
    </font>
    <font>
      <b/>
      <sz val="10"/>
      <color rgb="FFFFFFFF"/>
      <name val="Aptos"/>
      <family val="2"/>
    </font>
    <font>
      <b/>
      <sz val="10"/>
      <color rgb="FF1C2642"/>
      <name val="Aptos"/>
      <family val="2"/>
    </font>
    <font>
      <u/>
      <sz val="11"/>
      <color theme="10"/>
      <name val="Aptos Light"/>
      <family val="2"/>
    </font>
    <font>
      <sz val="10"/>
      <color rgb="FF2995D3"/>
      <name val="Aptos Light"/>
      <family val="2"/>
    </font>
    <font>
      <b/>
      <sz val="14"/>
      <color rgb="FF2995D3"/>
      <name val="Aptos Light"/>
      <family val="2"/>
    </font>
    <font>
      <u/>
      <sz val="10"/>
      <color rgb="FF2995D3"/>
      <name val="Aptos Light"/>
      <family val="2"/>
    </font>
    <font>
      <b/>
      <sz val="10"/>
      <color rgb="FF2995D3"/>
      <name val="Aptos Light"/>
      <family val="2"/>
    </font>
    <font>
      <sz val="11"/>
      <color rgb="FF2995D3"/>
      <name val="Aptos Light"/>
      <family val="2"/>
    </font>
    <font>
      <i/>
      <sz val="8"/>
      <color rgb="FF2995D3"/>
      <name val="Aptos Light"/>
      <family val="2"/>
    </font>
    <font>
      <b/>
      <sz val="22"/>
      <color rgb="FF2995D3"/>
      <name val="Aptos Light"/>
      <family val="2"/>
    </font>
    <font>
      <sz val="11"/>
      <color rgb="FFFFFFFF"/>
      <name val="Aptos Light"/>
      <family val="2"/>
    </font>
    <font>
      <b/>
      <sz val="18"/>
      <color rgb="FF2995D3"/>
      <name val="Aptos Light"/>
      <family val="2"/>
    </font>
    <font>
      <b/>
      <sz val="18"/>
      <color rgb="FF5D4294"/>
      <name val="Aptos Light"/>
      <family val="2"/>
    </font>
    <font>
      <sz val="11"/>
      <color rgb="FF5D4294"/>
      <name val="Aptos Light"/>
      <family val="2"/>
    </font>
    <font>
      <u/>
      <sz val="11"/>
      <color rgb="FF5D4294"/>
      <name val="Aptos Light"/>
      <family val="2"/>
    </font>
    <font>
      <b/>
      <sz val="18"/>
      <color rgb="FF80B34A"/>
      <name val="Aptos Light"/>
      <family val="2"/>
    </font>
    <font>
      <sz val="11"/>
      <color rgb="FF80B34A"/>
      <name val="Aptos Light"/>
      <family val="2"/>
    </font>
    <font>
      <u/>
      <sz val="11"/>
      <color rgb="FF80B34A"/>
      <name val="Aptos Light"/>
      <family val="2"/>
    </font>
    <font>
      <b/>
      <sz val="18"/>
      <color rgb="FFDA1E64"/>
      <name val="Aptos Light"/>
      <family val="2"/>
    </font>
    <font>
      <sz val="11"/>
      <color rgb="FFDA1E64"/>
      <name val="Aptos Light"/>
      <family val="2"/>
    </font>
    <font>
      <b/>
      <sz val="18"/>
      <color rgb="FF079385"/>
      <name val="Aptos Light"/>
      <family val="2"/>
    </font>
    <font>
      <sz val="11"/>
      <color rgb="FF079385"/>
      <name val="Aptos Light"/>
      <family val="2"/>
    </font>
    <font>
      <u/>
      <sz val="11"/>
      <color rgb="FF079385"/>
      <name val="Aptos Light"/>
      <family val="2"/>
    </font>
  </fonts>
  <fills count="10">
    <fill>
      <patternFill patternType="none"/>
    </fill>
    <fill>
      <patternFill patternType="gray125"/>
    </fill>
    <fill>
      <patternFill patternType="solid">
        <fgColor rgb="FF2995D3"/>
        <bgColor indexed="64"/>
      </patternFill>
    </fill>
    <fill>
      <patternFill patternType="solid">
        <fgColor theme="8" tint="0.79995117038483843"/>
        <bgColor indexed="64"/>
      </patternFill>
    </fill>
    <fill>
      <patternFill patternType="solid">
        <fgColor rgb="FF079385"/>
        <bgColor indexed="64"/>
      </patternFill>
    </fill>
    <fill>
      <patternFill patternType="solid">
        <fgColor rgb="FF80B34A"/>
        <bgColor indexed="64"/>
      </patternFill>
    </fill>
    <fill>
      <patternFill patternType="solid">
        <fgColor rgb="FFF9AF02"/>
        <bgColor indexed="64"/>
      </patternFill>
    </fill>
    <fill>
      <patternFill patternType="solid">
        <fgColor rgb="FF5D4294"/>
        <bgColor indexed="64"/>
      </patternFill>
    </fill>
    <fill>
      <patternFill patternType="solid">
        <fgColor rgb="FFDA1E64"/>
        <bgColor indexed="64"/>
      </patternFill>
    </fill>
    <fill>
      <patternFill patternType="solid">
        <fgColor rgb="FFFFFFFF"/>
        <bgColor indexed="64"/>
      </patternFill>
    </fill>
  </fills>
  <borders count="4">
    <border>
      <left/>
      <right/>
      <top/>
      <bottom/>
      <diagonal/>
    </border>
    <border>
      <left style="hair">
        <color rgb="FFFFFFFF"/>
      </left>
      <right style="hair">
        <color rgb="FFFFFFFF"/>
      </right>
      <top style="hair">
        <color rgb="FFFFFFFF"/>
      </top>
      <bottom style="hair">
        <color rgb="FFFFFFFF"/>
      </bottom>
      <diagonal/>
    </border>
    <border>
      <left style="hair">
        <color rgb="FFFFFFFF"/>
      </left>
      <right style="hair">
        <color rgb="FFFFFFFF"/>
      </right>
      <top style="hair">
        <color rgb="FFFFFFFF"/>
      </top>
      <bottom/>
      <diagonal/>
    </border>
    <border>
      <left/>
      <right/>
      <top style="thin">
        <color theme="0"/>
      </top>
      <bottom/>
      <diagonal/>
    </border>
  </borders>
  <cellStyleXfs count="2">
    <xf numFmtId="0" fontId="0" fillId="0" borderId="0"/>
    <xf numFmtId="0" fontId="8" fillId="0" borderId="0" applyNumberFormat="0" applyFill="0" applyBorder="0" applyAlignment="0" applyProtection="0"/>
  </cellStyleXfs>
  <cellXfs count="78">
    <xf numFmtId="0" fontId="0" fillId="0" borderId="0" xfId="0"/>
    <xf numFmtId="0" fontId="1" fillId="0" borderId="1" xfId="0" applyFont="1" applyBorder="1" applyAlignment="1" applyProtection="1">
      <alignment horizontal="left" vertical="center" wrapText="1" indent="1" justifyLastLine="1"/>
      <protection hidden="1"/>
    </xf>
    <xf numFmtId="0" fontId="1" fillId="0" borderId="0" xfId="0" applyFont="1" applyAlignment="1" applyProtection="1">
      <alignment horizontal="left" vertical="center" wrapText="1" indent="1" justifyLastLine="1"/>
      <protection hidden="1"/>
    </xf>
    <xf numFmtId="0" fontId="2" fillId="0" borderId="0" xfId="0" applyFont="1" applyAlignment="1" applyProtection="1">
      <alignment horizontal="left" vertical="center" wrapText="1" indent="1" justifyLastLine="1"/>
      <protection hidden="1"/>
    </xf>
    <xf numFmtId="12" fontId="1" fillId="0" borderId="1" xfId="0" quotePrefix="1" applyNumberFormat="1" applyFont="1" applyBorder="1" applyAlignment="1" applyProtection="1">
      <alignment horizontal="left" vertical="center" wrapText="1" indent="1" justifyLastLine="1"/>
      <protection hidden="1"/>
    </xf>
    <xf numFmtId="12" fontId="1" fillId="0" borderId="0" xfId="0" applyNumberFormat="1" applyFont="1" applyAlignment="1" applyProtection="1">
      <alignment horizontal="left" vertical="center" wrapText="1" indent="1" justifyLastLine="1"/>
      <protection hidden="1"/>
    </xf>
    <xf numFmtId="164" fontId="1" fillId="0" borderId="1" xfId="0" applyNumberFormat="1" applyFont="1" applyBorder="1" applyAlignment="1" applyProtection="1">
      <alignment horizontal="left" vertical="center" wrapText="1" indent="1" justifyLastLine="1"/>
      <protection hidden="1"/>
    </xf>
    <xf numFmtId="164" fontId="1" fillId="0" borderId="0" xfId="0" applyNumberFormat="1" applyFont="1" applyAlignment="1" applyProtection="1">
      <alignment horizontal="left" vertical="center" wrapText="1" indent="1" justifyLastLine="1"/>
      <protection hidden="1"/>
    </xf>
    <xf numFmtId="12" fontId="3" fillId="2" borderId="1" xfId="0" applyNumberFormat="1" applyFont="1" applyFill="1" applyBorder="1" applyAlignment="1" applyProtection="1">
      <alignment horizontal="left" vertical="center" wrapText="1" indent="1" justifyLastLine="1"/>
      <protection hidden="1"/>
    </xf>
    <xf numFmtId="0" fontId="3" fillId="2" borderId="1" xfId="0" applyFont="1" applyFill="1" applyBorder="1" applyAlignment="1" applyProtection="1">
      <alignment horizontal="left" vertical="center" wrapText="1" indent="1" justifyLastLine="1"/>
      <protection hidden="1"/>
    </xf>
    <xf numFmtId="164" fontId="3" fillId="2" borderId="1" xfId="0" applyNumberFormat="1" applyFont="1" applyFill="1" applyBorder="1" applyAlignment="1" applyProtection="1">
      <alignment horizontal="left" vertical="center" wrapText="1" indent="1" justifyLastLine="1"/>
      <protection hidden="1"/>
    </xf>
    <xf numFmtId="12" fontId="1" fillId="0" borderId="2" xfId="0" quotePrefix="1" applyNumberFormat="1" applyFont="1" applyBorder="1" applyAlignment="1" applyProtection="1">
      <alignment horizontal="left" vertical="center" wrapText="1" indent="1" justifyLastLine="1"/>
      <protection hidden="1"/>
    </xf>
    <xf numFmtId="0" fontId="1" fillId="0" borderId="2" xfId="0" applyFont="1" applyBorder="1" applyAlignment="1" applyProtection="1">
      <alignment horizontal="left" vertical="center" wrapText="1" indent="1" justifyLastLine="1"/>
      <protection hidden="1"/>
    </xf>
    <xf numFmtId="164" fontId="1" fillId="0" borderId="2" xfId="0" applyNumberFormat="1" applyFont="1" applyBorder="1" applyAlignment="1" applyProtection="1">
      <alignment horizontal="left" vertical="center" wrapText="1" indent="1" justifyLastLine="1"/>
      <protection hidden="1"/>
    </xf>
    <xf numFmtId="12" fontId="6" fillId="2" borderId="1" xfId="0" applyNumberFormat="1" applyFont="1" applyFill="1" applyBorder="1" applyAlignment="1" applyProtection="1">
      <alignment horizontal="left" vertical="center" wrapText="1" indent="1" justifyLastLine="1"/>
      <protection hidden="1"/>
    </xf>
    <xf numFmtId="0" fontId="6" fillId="2" borderId="1" xfId="0" applyFont="1" applyFill="1" applyBorder="1" applyAlignment="1" applyProtection="1">
      <alignment horizontal="left" vertical="center" wrapText="1" indent="1" justifyLastLine="1"/>
      <protection hidden="1"/>
    </xf>
    <xf numFmtId="164" fontId="6" fillId="2" borderId="1" xfId="0" applyNumberFormat="1" applyFont="1" applyFill="1" applyBorder="1" applyAlignment="1" applyProtection="1">
      <alignment horizontal="left" vertical="center" wrapText="1" indent="1" justifyLastLine="1"/>
      <protection hidden="1"/>
    </xf>
    <xf numFmtId="0" fontId="1" fillId="0" borderId="0" xfId="0" applyFont="1" applyAlignment="1" applyProtection="1">
      <alignment horizontal="left" vertical="center" indent="1" justifyLastLine="1"/>
      <protection hidden="1"/>
    </xf>
    <xf numFmtId="164" fontId="1" fillId="0" borderId="0" xfId="0" applyNumberFormat="1" applyFont="1" applyAlignment="1" applyProtection="1">
      <alignment horizontal="left" vertical="center" indent="1" justifyLastLine="1"/>
      <protection hidden="1"/>
    </xf>
    <xf numFmtId="12" fontId="9" fillId="0" borderId="0" xfId="0" applyNumberFormat="1" applyFont="1" applyAlignment="1" applyProtection="1">
      <alignment horizontal="left" vertical="center" indent="1" justifyLastLine="1"/>
      <protection hidden="1"/>
    </xf>
    <xf numFmtId="0" fontId="9" fillId="0" borderId="0" xfId="0" applyFont="1" applyAlignment="1" applyProtection="1">
      <alignment horizontal="left" vertical="center" indent="1" justifyLastLine="1"/>
      <protection hidden="1"/>
    </xf>
    <xf numFmtId="0" fontId="1" fillId="0" borderId="0" xfId="0" applyFont="1" applyAlignment="1" applyProtection="1">
      <alignment horizontal="center" vertical="center" justifyLastLine="1"/>
      <protection hidden="1"/>
    </xf>
    <xf numFmtId="0" fontId="3" fillId="2" borderId="1" xfId="0" applyFont="1" applyFill="1" applyBorder="1" applyAlignment="1" applyProtection="1">
      <alignment horizontal="center" vertical="center" wrapText="1" justifyLastLine="1"/>
      <protection hidden="1"/>
    </xf>
    <xf numFmtId="9" fontId="1" fillId="0" borderId="1" xfId="0" applyNumberFormat="1" applyFont="1" applyBorder="1" applyAlignment="1" applyProtection="1">
      <alignment horizontal="center" vertical="center" wrapText="1" justifyLastLine="1"/>
      <protection hidden="1"/>
    </xf>
    <xf numFmtId="9" fontId="1" fillId="0" borderId="2" xfId="0" applyNumberFormat="1" applyFont="1" applyBorder="1" applyAlignment="1" applyProtection="1">
      <alignment horizontal="center" vertical="center" wrapText="1" justifyLastLine="1"/>
      <protection hidden="1"/>
    </xf>
    <xf numFmtId="0" fontId="6" fillId="2" borderId="1" xfId="0" applyFont="1" applyFill="1" applyBorder="1" applyAlignment="1" applyProtection="1">
      <alignment horizontal="center" vertical="center" wrapText="1" justifyLastLine="1"/>
      <protection hidden="1"/>
    </xf>
    <xf numFmtId="0" fontId="1" fillId="0" borderId="0" xfId="0" applyFont="1" applyAlignment="1" applyProtection="1">
      <alignment horizontal="center" vertical="center" wrapText="1" justifyLastLine="1"/>
      <protection hidden="1"/>
    </xf>
    <xf numFmtId="164" fontId="7" fillId="0" borderId="0" xfId="0" applyNumberFormat="1" applyFont="1" applyAlignment="1" applyProtection="1">
      <alignment horizontal="right" vertical="center" indent="1" justifyLastLine="1"/>
      <protection hidden="1"/>
    </xf>
    <xf numFmtId="164" fontId="6" fillId="2" borderId="1" xfId="0" applyNumberFormat="1" applyFont="1" applyFill="1" applyBorder="1" applyAlignment="1" applyProtection="1">
      <alignment horizontal="right" vertical="center" wrapText="1" indent="1" justifyLastLine="1"/>
      <protection hidden="1"/>
    </xf>
    <xf numFmtId="164" fontId="7" fillId="0" borderId="1" xfId="0" applyNumberFormat="1" applyFont="1" applyBorder="1" applyAlignment="1" applyProtection="1">
      <alignment horizontal="right" vertical="center" wrapText="1" indent="1" justifyLastLine="1"/>
      <protection hidden="1"/>
    </xf>
    <xf numFmtId="164" fontId="7" fillId="0" borderId="2" xfId="0" applyNumberFormat="1" applyFont="1" applyBorder="1" applyAlignment="1" applyProtection="1">
      <alignment horizontal="right" vertical="center" wrapText="1" indent="1" justifyLastLine="1"/>
      <protection hidden="1"/>
    </xf>
    <xf numFmtId="164" fontId="7" fillId="0" borderId="0" xfId="0" applyNumberFormat="1" applyFont="1" applyAlignment="1" applyProtection="1">
      <alignment horizontal="right" vertical="center" wrapText="1" indent="1" justifyLastLine="1"/>
      <protection hidden="1"/>
    </xf>
    <xf numFmtId="164" fontId="1" fillId="3" borderId="0" xfId="0" applyNumberFormat="1" applyFont="1" applyFill="1" applyAlignment="1" applyProtection="1">
      <alignment horizontal="left" vertical="center" indent="1" justifyLastLine="1"/>
      <protection hidden="1"/>
    </xf>
    <xf numFmtId="0" fontId="1" fillId="3" borderId="0" xfId="0" applyFont="1" applyFill="1" applyAlignment="1" applyProtection="1">
      <alignment horizontal="center" vertical="center" justifyLastLine="1"/>
      <protection hidden="1"/>
    </xf>
    <xf numFmtId="164" fontId="7" fillId="3" borderId="0" xfId="0" applyNumberFormat="1" applyFont="1" applyFill="1" applyAlignment="1" applyProtection="1">
      <alignment horizontal="right" vertical="center" indent="1" justifyLastLine="1"/>
      <protection hidden="1"/>
    </xf>
    <xf numFmtId="3" fontId="7" fillId="3" borderId="0" xfId="0" applyNumberFormat="1" applyFont="1" applyFill="1" applyAlignment="1" applyProtection="1">
      <alignment horizontal="right" vertical="center" indent="1" justifyLastLine="1"/>
      <protection hidden="1"/>
    </xf>
    <xf numFmtId="164" fontId="2" fillId="3" borderId="3" xfId="0" applyNumberFormat="1" applyFont="1" applyFill="1" applyBorder="1" applyAlignment="1" applyProtection="1">
      <alignment horizontal="left" vertical="center" indent="1" justifyLastLine="1"/>
      <protection hidden="1"/>
    </xf>
    <xf numFmtId="0" fontId="1" fillId="3" borderId="3" xfId="0" applyFont="1" applyFill="1" applyBorder="1" applyAlignment="1" applyProtection="1">
      <alignment horizontal="center" vertical="center" justifyLastLine="1"/>
      <protection hidden="1"/>
    </xf>
    <xf numFmtId="164" fontId="7" fillId="3" borderId="3" xfId="0" applyNumberFormat="1" applyFont="1" applyFill="1" applyBorder="1" applyAlignment="1" applyProtection="1">
      <alignment horizontal="right" vertical="center" indent="1" justifyLastLine="1"/>
      <protection hidden="1"/>
    </xf>
    <xf numFmtId="0" fontId="9" fillId="0" borderId="1" xfId="1" applyFont="1" applyFill="1" applyBorder="1" applyAlignment="1" applyProtection="1">
      <alignment horizontal="left" vertical="center" wrapText="1" indent="1" justifyLastLine="1"/>
      <protection locked="0" hidden="1"/>
    </xf>
    <xf numFmtId="0" fontId="9" fillId="0" borderId="2" xfId="1" applyFont="1" applyFill="1" applyBorder="1" applyAlignment="1" applyProtection="1">
      <alignment horizontal="left" vertical="center" wrapText="1" indent="1" justifyLastLine="1"/>
      <protection locked="0" hidden="1"/>
    </xf>
    <xf numFmtId="12" fontId="5" fillId="0" borderId="0" xfId="0" applyNumberFormat="1" applyFont="1" applyAlignment="1" applyProtection="1">
      <alignment horizontal="left" vertical="center" wrapText="1" indent="1" justifyLastLine="1"/>
      <protection hidden="1"/>
    </xf>
    <xf numFmtId="0" fontId="5" fillId="0" borderId="0" xfId="0" applyFont="1" applyAlignment="1" applyProtection="1">
      <alignment horizontal="left" vertical="center" wrapText="1" indent="1" justifyLastLine="1"/>
      <protection hidden="1"/>
    </xf>
    <xf numFmtId="164" fontId="5" fillId="0" borderId="0" xfId="0" applyNumberFormat="1" applyFont="1" applyAlignment="1" applyProtection="1">
      <alignment horizontal="left" vertical="center" wrapText="1" indent="1" justifyLastLine="1"/>
      <protection hidden="1"/>
    </xf>
    <xf numFmtId="0" fontId="5" fillId="0" borderId="0" xfId="0" applyFont="1" applyAlignment="1" applyProtection="1">
      <alignment horizontal="center" vertical="center" wrapText="1" justifyLastLine="1"/>
      <protection hidden="1"/>
    </xf>
    <xf numFmtId="164" fontId="6" fillId="0" borderId="0" xfId="0" applyNumberFormat="1" applyFont="1" applyAlignment="1" applyProtection="1">
      <alignment horizontal="right" vertical="center" wrapText="1" indent="1" justifyLastLine="1"/>
      <protection hidden="1"/>
    </xf>
    <xf numFmtId="0" fontId="3" fillId="0" borderId="0" xfId="0" applyFont="1" applyAlignment="1" applyProtection="1">
      <alignment horizontal="left" vertical="center" wrapText="1" indent="1" justifyLastLine="1"/>
      <protection hidden="1"/>
    </xf>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16" fillId="0" borderId="0" xfId="0" applyFont="1" applyAlignment="1">
      <alignment wrapText="1"/>
    </xf>
    <xf numFmtId="0" fontId="0" fillId="0" borderId="0" xfId="0" applyAlignment="1">
      <alignment vertical="top"/>
    </xf>
    <xf numFmtId="0" fontId="17" fillId="0" borderId="0" xfId="0" applyFont="1" applyAlignment="1">
      <alignment vertical="top" wrapText="1"/>
    </xf>
    <xf numFmtId="0" fontId="18" fillId="0" borderId="0" xfId="0" applyFont="1" applyAlignment="1">
      <alignment vertical="top" wrapText="1"/>
    </xf>
    <xf numFmtId="0" fontId="21" fillId="0" borderId="0" xfId="0" applyFont="1" applyAlignment="1">
      <alignment vertical="top" wrapText="1"/>
    </xf>
    <xf numFmtId="0" fontId="24" fillId="0" borderId="0" xfId="0" applyFont="1" applyAlignment="1">
      <alignment vertical="top" wrapText="1"/>
    </xf>
    <xf numFmtId="0" fontId="26" fillId="0" borderId="0" xfId="0" applyFont="1" applyAlignment="1">
      <alignment vertical="top" wrapText="1"/>
    </xf>
    <xf numFmtId="0" fontId="16" fillId="0" borderId="0" xfId="0" applyFont="1" applyAlignment="1">
      <alignment vertical="top" wrapText="1"/>
    </xf>
    <xf numFmtId="0" fontId="9" fillId="0" borderId="0" xfId="0" applyFont="1" applyAlignment="1" applyProtection="1">
      <alignment horizontal="left" vertical="center" indent="1" justifyLastLine="1"/>
      <protection locked="0"/>
    </xf>
    <xf numFmtId="0" fontId="1" fillId="0" borderId="1" xfId="0" applyFont="1" applyBorder="1" applyAlignment="1" applyProtection="1">
      <alignment horizontal="left" vertical="center" wrapText="1" indent="1" justifyLastLine="1"/>
      <protection locked="0"/>
    </xf>
    <xf numFmtId="0" fontId="1" fillId="0" borderId="1" xfId="0" applyFont="1" applyBorder="1" applyAlignment="1" applyProtection="1">
      <alignment horizontal="center" vertical="center" wrapText="1" justifyLastLine="1"/>
      <protection locked="0"/>
    </xf>
    <xf numFmtId="0" fontId="1" fillId="0" borderId="2" xfId="0" applyFont="1" applyBorder="1" applyAlignment="1" applyProtection="1">
      <alignment horizontal="center" vertical="center" wrapText="1" justifyLastLine="1"/>
      <protection locked="0"/>
    </xf>
    <xf numFmtId="12" fontId="9" fillId="9" borderId="0" xfId="0" applyNumberFormat="1" applyFont="1" applyFill="1" applyAlignment="1" applyProtection="1">
      <alignment horizontal="left" vertical="center" indent="1" justifyLastLine="1"/>
      <protection hidden="1"/>
    </xf>
    <xf numFmtId="0" fontId="10" fillId="9" borderId="0" xfId="0" applyFont="1" applyFill="1" applyAlignment="1" applyProtection="1">
      <alignment horizontal="left" vertical="center" indent="1" justifyLastLine="1"/>
      <protection hidden="1"/>
    </xf>
    <xf numFmtId="0" fontId="9" fillId="9" borderId="0" xfId="0" applyFont="1" applyFill="1" applyAlignment="1" applyProtection="1">
      <alignment horizontal="left" vertical="center" indent="1" justifyLastLine="1"/>
      <protection hidden="1"/>
    </xf>
    <xf numFmtId="0" fontId="1" fillId="9" borderId="0" xfId="0" applyFont="1" applyFill="1" applyAlignment="1" applyProtection="1">
      <alignment horizontal="left" vertical="center" indent="1" justifyLastLine="1"/>
      <protection hidden="1"/>
    </xf>
    <xf numFmtId="14" fontId="9" fillId="9" borderId="0" xfId="0" applyNumberFormat="1" applyFont="1" applyFill="1" applyAlignment="1" applyProtection="1">
      <alignment horizontal="left" vertical="center" indent="1" justifyLastLine="1"/>
      <protection locked="0"/>
    </xf>
    <xf numFmtId="0" fontId="11" fillId="9" borderId="0" xfId="1" applyFont="1" applyFill="1" applyAlignment="1" applyProtection="1">
      <alignment horizontal="left" vertical="center" indent="1" justifyLastLine="1"/>
      <protection locked="0"/>
    </xf>
    <xf numFmtId="0" fontId="12" fillId="9" borderId="0" xfId="0" applyFont="1" applyFill="1" applyAlignment="1" applyProtection="1">
      <alignment horizontal="left" vertical="center" indent="1" justifyLastLine="1"/>
      <protection locked="0"/>
    </xf>
    <xf numFmtId="12" fontId="11" fillId="9" borderId="0" xfId="1" applyNumberFormat="1" applyFont="1" applyFill="1" applyAlignment="1" applyProtection="1">
      <alignment horizontal="left" vertical="center" justifyLastLine="1"/>
      <protection hidden="1"/>
    </xf>
    <xf numFmtId="0" fontId="9" fillId="9" borderId="0" xfId="0" applyFont="1" applyFill="1" applyAlignment="1" applyProtection="1">
      <alignment horizontal="left" vertical="center" indent="1" justifyLastLine="1"/>
      <protection locked="0"/>
    </xf>
    <xf numFmtId="12" fontId="9" fillId="9" borderId="0" xfId="0" quotePrefix="1" applyNumberFormat="1" applyFont="1" applyFill="1" applyAlignment="1" applyProtection="1">
      <alignment horizontal="left" vertical="center" justifyLastLine="1"/>
      <protection hidden="1"/>
    </xf>
    <xf numFmtId="12" fontId="10" fillId="0" borderId="0" xfId="0" applyNumberFormat="1" applyFont="1" applyAlignment="1" applyProtection="1">
      <alignment horizontal="center" vertical="center" justifyLastLine="1" shrinkToFit="1"/>
      <protection hidden="1"/>
    </xf>
    <xf numFmtId="12" fontId="14" fillId="0" borderId="0" xfId="0" applyNumberFormat="1" applyFont="1" applyAlignment="1" applyProtection="1">
      <alignment horizontal="center" vertical="top" wrapText="1" justifyLastLine="1"/>
      <protection hidden="1"/>
    </xf>
    <xf numFmtId="0" fontId="15" fillId="0" borderId="0" xfId="0" applyFont="1" applyAlignment="1">
      <alignment horizontal="left" vertical="center" wrapText="1" indent="1" justifyLastLine="1"/>
    </xf>
    <xf numFmtId="0" fontId="15" fillId="0" borderId="0" xfId="0" applyFont="1" applyAlignment="1">
      <alignment horizontal="left" vertical="center" indent="1" justifyLastLine="1"/>
    </xf>
  </cellXfs>
  <cellStyles count="2">
    <cellStyle name="Hyperlink" xfId="1" builtinId="8"/>
    <cellStyle name="Normal" xfId="0" builtinId="0"/>
  </cellStyles>
  <dxfs count="1">
    <dxf>
      <fill>
        <patternFill>
          <bgColor rgb="FFF2F2F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Your bookshelf'!A1: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17" Type="http://schemas.openxmlformats.org/officeDocument/2006/relationships/image" Target="https://libraries.peters.co.uk/images/covers/502/9780241563502.jpg" TargetMode="External"/><Relationship Id="rId21" Type="http://schemas.openxmlformats.org/officeDocument/2006/relationships/image" Target="https://libraries.peters.co.uk/images/covers/865/9781444910865.jpg" TargetMode="External"/><Relationship Id="rId42" Type="http://schemas.openxmlformats.org/officeDocument/2006/relationships/hyperlink" Target="https://peters.co.uk/book-page/9781529062601" TargetMode="External"/><Relationship Id="rId63" Type="http://schemas.openxmlformats.org/officeDocument/2006/relationships/image" Target="https://libraries.peters.co.uk/images/covers/513/9781405298513.jpg" TargetMode="External"/><Relationship Id="rId84" Type="http://schemas.openxmlformats.org/officeDocument/2006/relationships/hyperlink" Target="https://peters.co.uk/book-page/9780571358311" TargetMode="External"/><Relationship Id="rId138" Type="http://schemas.openxmlformats.org/officeDocument/2006/relationships/hyperlink" Target="https://peters.co.uk/book-page/9780755500673" TargetMode="External"/><Relationship Id="rId159" Type="http://schemas.openxmlformats.org/officeDocument/2006/relationships/image" Target="https://libraries.peters.co.uk/images/covers/735/9781843654735.jpg" TargetMode="External"/><Relationship Id="rId170" Type="http://schemas.openxmlformats.org/officeDocument/2006/relationships/hyperlink" Target="https://peters.co.uk/book-page/9781783441617" TargetMode="External"/><Relationship Id="rId107" Type="http://schemas.openxmlformats.org/officeDocument/2006/relationships/image" Target="https://libraries.peters.co.uk/images/covers/875/9780571346875.jpg" TargetMode="External"/><Relationship Id="rId11" Type="http://schemas.openxmlformats.org/officeDocument/2006/relationships/image" Target="https://libraries.peters.co.uk/images/covers/650/9781912756650.jpg" TargetMode="External"/><Relationship Id="rId32" Type="http://schemas.openxmlformats.org/officeDocument/2006/relationships/hyperlink" Target="https://peters.co.uk/book-page/9781529035391" TargetMode="External"/><Relationship Id="rId53" Type="http://schemas.openxmlformats.org/officeDocument/2006/relationships/image" Target="https://libraries.peters.co.uk/images/covers/420/9780718194420.jpg" TargetMode="External"/><Relationship Id="rId74" Type="http://schemas.openxmlformats.org/officeDocument/2006/relationships/hyperlink" Target="https://peters.co.uk/book-page/9781844281695" TargetMode="External"/><Relationship Id="rId128" Type="http://schemas.openxmlformats.org/officeDocument/2006/relationships/hyperlink" Target="https://peters.co.uk/book-page/9780140509199" TargetMode="External"/><Relationship Id="rId149" Type="http://schemas.openxmlformats.org/officeDocument/2006/relationships/image" Target="https://libraries.peters.co.uk/images/covers/523/9780711249523.jpg" TargetMode="External"/><Relationship Id="rId5" Type="http://schemas.openxmlformats.org/officeDocument/2006/relationships/image" Target="https://libraries.peters.co.uk/images/covers/643/9781912756643.jpg" TargetMode="External"/><Relationship Id="rId95" Type="http://schemas.openxmlformats.org/officeDocument/2006/relationships/image" Target="https://libraries.peters.co.uk/images/covers/998/9781447273998.jpg" TargetMode="External"/><Relationship Id="rId160" Type="http://schemas.openxmlformats.org/officeDocument/2006/relationships/hyperlink" Target="https://peters.co.uk/book-page/9780008212827" TargetMode="External"/><Relationship Id="rId22" Type="http://schemas.openxmlformats.org/officeDocument/2006/relationships/hyperlink" Target="https://peters.co.uk/book-page/9781405295291" TargetMode="External"/><Relationship Id="rId43" Type="http://schemas.openxmlformats.org/officeDocument/2006/relationships/image" Target="https://libraries.peters.co.uk/images/covers/601/9781529062601.jpg" TargetMode="External"/><Relationship Id="rId64" Type="http://schemas.openxmlformats.org/officeDocument/2006/relationships/hyperlink" Target="https://peters.co.uk/book-page/9781405295666" TargetMode="External"/><Relationship Id="rId118" Type="http://schemas.openxmlformats.org/officeDocument/2006/relationships/hyperlink" Target="https://peters.co.uk/book-page/9780007182329" TargetMode="External"/><Relationship Id="rId139" Type="http://schemas.openxmlformats.org/officeDocument/2006/relationships/image" Target="https://libraries.peters.co.uk/images/covers/673/9780755500673.jpg" TargetMode="External"/><Relationship Id="rId85" Type="http://schemas.openxmlformats.org/officeDocument/2006/relationships/image" Target="https://libraries.peters.co.uk/images/covers/311/9780571358311.jpg" TargetMode="External"/><Relationship Id="rId150" Type="http://schemas.openxmlformats.org/officeDocument/2006/relationships/hyperlink" Target="https://peters.co.uk/book-page/9781526383297" TargetMode="External"/><Relationship Id="rId171" Type="http://schemas.openxmlformats.org/officeDocument/2006/relationships/image" Target="https://libraries.peters.co.uk/images/covers/617/9781783441617.jpg" TargetMode="External"/><Relationship Id="rId12" Type="http://schemas.openxmlformats.org/officeDocument/2006/relationships/hyperlink" Target="https://peters.co.uk/book-page/9780241371459" TargetMode="External"/><Relationship Id="rId33" Type="http://schemas.openxmlformats.org/officeDocument/2006/relationships/image" Target="https://libraries.peters.co.uk/images/covers/391/9781529035391.jpg" TargetMode="External"/><Relationship Id="rId108" Type="http://schemas.openxmlformats.org/officeDocument/2006/relationships/hyperlink" Target="https://peters.co.uk/book-page/9780702322341" TargetMode="External"/><Relationship Id="rId129" Type="http://schemas.openxmlformats.org/officeDocument/2006/relationships/image" Target="https://libraries.peters.co.uk/images/covers/199/9780140509199.jpg" TargetMode="External"/><Relationship Id="rId54" Type="http://schemas.openxmlformats.org/officeDocument/2006/relationships/hyperlink" Target="https://peters.co.uk/book-page/9780140565812" TargetMode="External"/><Relationship Id="rId70" Type="http://schemas.openxmlformats.org/officeDocument/2006/relationships/hyperlink" Target="https://peters.co.uk/book-page/9781529098952" TargetMode="External"/><Relationship Id="rId75" Type="http://schemas.openxmlformats.org/officeDocument/2006/relationships/image" Target="https://libraries.peters.co.uk/images/covers/695/9781844281695.jpg" TargetMode="External"/><Relationship Id="rId91" Type="http://schemas.openxmlformats.org/officeDocument/2006/relationships/image" Target="https://libraries.peters.co.uk/images/covers/213/9781910959213.jpg" TargetMode="External"/><Relationship Id="rId96" Type="http://schemas.openxmlformats.org/officeDocument/2006/relationships/hyperlink" Target="https://peters.co.uk/book-page/9781786280848" TargetMode="External"/><Relationship Id="rId140" Type="http://schemas.openxmlformats.org/officeDocument/2006/relationships/hyperlink" Target="https://peters.co.uk/book-page/9781408330036" TargetMode="External"/><Relationship Id="rId145" Type="http://schemas.openxmlformats.org/officeDocument/2006/relationships/image" Target="https://libraries.peters.co.uk/images/covers/817/9781781128817.jpg" TargetMode="External"/><Relationship Id="rId161" Type="http://schemas.openxmlformats.org/officeDocument/2006/relationships/image" Target="https://libraries.peters.co.uk/images/covers/827/9780008212827.jpg" TargetMode="External"/><Relationship Id="rId166" Type="http://schemas.openxmlformats.org/officeDocument/2006/relationships/hyperlink" Target="https://peters.co.uk/book-page/9780192777782" TargetMode="External"/><Relationship Id="rId1" Type="http://schemas.openxmlformats.org/officeDocument/2006/relationships/image" Target="../media/image1.png"/><Relationship Id="rId6" Type="http://schemas.openxmlformats.org/officeDocument/2006/relationships/hyperlink" Target="https://peters.co.uk/book-page/9781912756629" TargetMode="External"/><Relationship Id="rId23" Type="http://schemas.openxmlformats.org/officeDocument/2006/relationships/image" Target="https://libraries.peters.co.uk/images/covers/291/9781405295291.jpg" TargetMode="External"/><Relationship Id="rId28" Type="http://schemas.openxmlformats.org/officeDocument/2006/relationships/hyperlink" Target="https://peters.co.uk/book-page/9781406394023" TargetMode="External"/><Relationship Id="rId49" Type="http://schemas.openxmlformats.org/officeDocument/2006/relationships/image" Target="https://libraries.peters.co.uk/images/covers/834/9781848956834.jpg" TargetMode="External"/><Relationship Id="rId114" Type="http://schemas.openxmlformats.org/officeDocument/2006/relationships/hyperlink" Target="https://peters.co.uk/book-page/9781839941726" TargetMode="External"/><Relationship Id="rId119" Type="http://schemas.openxmlformats.org/officeDocument/2006/relationships/image" Target="https://libraries.peters.co.uk/images/covers/329/9780007182329.jpg" TargetMode="External"/><Relationship Id="rId44" Type="http://schemas.openxmlformats.org/officeDocument/2006/relationships/hyperlink" Target="https://peters.co.uk/book-page/9781529035407" TargetMode="External"/><Relationship Id="rId60" Type="http://schemas.openxmlformats.org/officeDocument/2006/relationships/hyperlink" Target="https://peters.co.uk/book-page/9781788814072" TargetMode="External"/><Relationship Id="rId65" Type="http://schemas.openxmlformats.org/officeDocument/2006/relationships/image" Target="https://libraries.peters.co.uk/images/covers/666/9781405295666.jpg" TargetMode="External"/><Relationship Id="rId81" Type="http://schemas.openxmlformats.org/officeDocument/2006/relationships/image" Target="https://libraries.peters.co.uk/images/covers/890/9781849766890.jpg" TargetMode="External"/><Relationship Id="rId86" Type="http://schemas.openxmlformats.org/officeDocument/2006/relationships/hyperlink" Target="https://peters.co.uk/book-page/9780755502851" TargetMode="External"/><Relationship Id="rId130" Type="http://schemas.openxmlformats.org/officeDocument/2006/relationships/hyperlink" Target="https://peters.co.uk/book-page/9781408867259" TargetMode="External"/><Relationship Id="rId135" Type="http://schemas.openxmlformats.org/officeDocument/2006/relationships/image" Target="https://libraries.peters.co.uk/images/covers/105/9780552545105.jpg" TargetMode="External"/><Relationship Id="rId151" Type="http://schemas.openxmlformats.org/officeDocument/2006/relationships/image" Target="https://libraries.peters.co.uk/images/covers/297/9781526383297.jpg" TargetMode="External"/><Relationship Id="rId156" Type="http://schemas.openxmlformats.org/officeDocument/2006/relationships/hyperlink" Target="https://peters.co.uk/book-page/9780241376713" TargetMode="External"/><Relationship Id="rId13" Type="http://schemas.openxmlformats.org/officeDocument/2006/relationships/image" Target="https://libraries.peters.co.uk/images/covers/459/9780241371459.jpg" TargetMode="External"/><Relationship Id="rId18" Type="http://schemas.openxmlformats.org/officeDocument/2006/relationships/hyperlink" Target="https://peters.co.uk/book-page/9781780080680" TargetMode="External"/><Relationship Id="rId39" Type="http://schemas.openxmlformats.org/officeDocument/2006/relationships/image" Target="https://libraries.peters.co.uk/images/covers/039/9781529036039.jpg" TargetMode="External"/><Relationship Id="rId109" Type="http://schemas.openxmlformats.org/officeDocument/2006/relationships/image" Target="https://libraries.peters.co.uk/images/covers/341/9780702322341.jpg" TargetMode="External"/><Relationship Id="rId34" Type="http://schemas.openxmlformats.org/officeDocument/2006/relationships/hyperlink" Target="https://peters.co.uk/book-page/9781529062625" TargetMode="External"/><Relationship Id="rId50" Type="http://schemas.openxmlformats.org/officeDocument/2006/relationships/hyperlink" Target="https://peters.co.uk/book-page/9780007150366" TargetMode="External"/><Relationship Id="rId55" Type="http://schemas.openxmlformats.org/officeDocument/2006/relationships/image" Target="https://libraries.peters.co.uk/images/covers/812/9780140565812.jpg" TargetMode="External"/><Relationship Id="rId76" Type="http://schemas.openxmlformats.org/officeDocument/2006/relationships/hyperlink" Target="https://peters.co.uk/book-page/9781839943379" TargetMode="External"/><Relationship Id="rId97" Type="http://schemas.openxmlformats.org/officeDocument/2006/relationships/image" Target="https://libraries.peters.co.uk/images/covers/848/9781786280848.jpg" TargetMode="External"/><Relationship Id="rId104" Type="http://schemas.openxmlformats.org/officeDocument/2006/relationships/hyperlink" Target="https://peters.co.uk/book-page/9781788006767" TargetMode="External"/><Relationship Id="rId120" Type="http://schemas.openxmlformats.org/officeDocument/2006/relationships/hyperlink" Target="https://peters.co.uk/book-page/9780241488874" TargetMode="External"/><Relationship Id="rId125" Type="http://schemas.openxmlformats.org/officeDocument/2006/relationships/image" Target="https://libraries.peters.co.uk/images/covers/305/9781471191305.jpg" TargetMode="External"/><Relationship Id="rId141" Type="http://schemas.openxmlformats.org/officeDocument/2006/relationships/image" Target="https://libraries.peters.co.uk/images/covers/036/9781408330036.jpg" TargetMode="External"/><Relationship Id="rId146" Type="http://schemas.openxmlformats.org/officeDocument/2006/relationships/hyperlink" Target="https://peters.co.uk/book-page/9781474983303" TargetMode="External"/><Relationship Id="rId167" Type="http://schemas.openxmlformats.org/officeDocument/2006/relationships/image" Target="https://libraries.peters.co.uk/images/covers/782/9780192777782.jpg" TargetMode="External"/><Relationship Id="rId7" Type="http://schemas.openxmlformats.org/officeDocument/2006/relationships/image" Target="https://libraries.peters.co.uk/images/covers/629/9781912756629.jpg" TargetMode="External"/><Relationship Id="rId71" Type="http://schemas.openxmlformats.org/officeDocument/2006/relationships/image" Target="https://libraries.peters.co.uk/images/covers/952/9781529098952.jpg" TargetMode="External"/><Relationship Id="rId92" Type="http://schemas.openxmlformats.org/officeDocument/2006/relationships/hyperlink" Target="https://peters.co.uk/book-page/9781408356128" TargetMode="External"/><Relationship Id="rId162" Type="http://schemas.openxmlformats.org/officeDocument/2006/relationships/hyperlink" Target="https://peters.co.uk/book-page/9780241345894" TargetMode="External"/><Relationship Id="rId2" Type="http://schemas.openxmlformats.org/officeDocument/2006/relationships/hyperlink" Target="https://peters.co.uk/book-page/9781912756636" TargetMode="External"/><Relationship Id="rId29" Type="http://schemas.openxmlformats.org/officeDocument/2006/relationships/image" Target="https://libraries.peters.co.uk/images/covers/023/9781406394023.jpg" TargetMode="External"/><Relationship Id="rId24" Type="http://schemas.openxmlformats.org/officeDocument/2006/relationships/hyperlink" Target="https://peters.co.uk/book-page/9780340634790" TargetMode="External"/><Relationship Id="rId40" Type="http://schemas.openxmlformats.org/officeDocument/2006/relationships/hyperlink" Target="https://peters.co.uk/book-page/9781529046861" TargetMode="External"/><Relationship Id="rId45" Type="http://schemas.openxmlformats.org/officeDocument/2006/relationships/image" Target="https://libraries.peters.co.uk/images/covers/407/9781529035407.jpg" TargetMode="External"/><Relationship Id="rId66" Type="http://schemas.openxmlformats.org/officeDocument/2006/relationships/hyperlink" Target="https://peters.co.uk/book-page/9781761210082" TargetMode="External"/><Relationship Id="rId87" Type="http://schemas.openxmlformats.org/officeDocument/2006/relationships/image" Target="https://libraries.peters.co.uk/images/covers/851/9780755502851.jpg" TargetMode="External"/><Relationship Id="rId110" Type="http://schemas.openxmlformats.org/officeDocument/2006/relationships/hyperlink" Target="https://peters.co.uk/book-page/9781788004480" TargetMode="External"/><Relationship Id="rId115" Type="http://schemas.openxmlformats.org/officeDocument/2006/relationships/image" Target="https://libraries.peters.co.uk/images/covers/726/9781839941726.jpg" TargetMode="External"/><Relationship Id="rId131" Type="http://schemas.openxmlformats.org/officeDocument/2006/relationships/image" Target="https://libraries.peters.co.uk/images/covers/259/9781408867259.jpg" TargetMode="External"/><Relationship Id="rId136" Type="http://schemas.openxmlformats.org/officeDocument/2006/relationships/hyperlink" Target="https://peters.co.uk/book-page/9781910959466" TargetMode="External"/><Relationship Id="rId157" Type="http://schemas.openxmlformats.org/officeDocument/2006/relationships/image" Target="https://libraries.peters.co.uk/images/covers/713/9780241376713.jpg" TargetMode="External"/><Relationship Id="rId61" Type="http://schemas.openxmlformats.org/officeDocument/2006/relationships/image" Target="https://libraries.peters.co.uk/images/covers/072/9781788814072.jpg" TargetMode="External"/><Relationship Id="rId82" Type="http://schemas.openxmlformats.org/officeDocument/2006/relationships/hyperlink" Target="https://peters.co.uk/book-page/9781912923311" TargetMode="External"/><Relationship Id="rId152" Type="http://schemas.openxmlformats.org/officeDocument/2006/relationships/hyperlink" Target="https://peters.co.uk/book-page/9781848957084" TargetMode="External"/><Relationship Id="rId19" Type="http://schemas.openxmlformats.org/officeDocument/2006/relationships/image" Target="https://libraries.peters.co.uk/images/covers/680/9781780080680.jpg" TargetMode="External"/><Relationship Id="rId14" Type="http://schemas.openxmlformats.org/officeDocument/2006/relationships/hyperlink" Target="https://peters.co.uk/book-page/9781408892183" TargetMode="External"/><Relationship Id="rId30" Type="http://schemas.openxmlformats.org/officeDocument/2006/relationships/hyperlink" Target="https://peters.co.uk/book-page/9781526383235" TargetMode="External"/><Relationship Id="rId35" Type="http://schemas.openxmlformats.org/officeDocument/2006/relationships/image" Target="https://libraries.peters.co.uk/images/covers/625/9781529062625.jpg" TargetMode="External"/><Relationship Id="rId56" Type="http://schemas.openxmlformats.org/officeDocument/2006/relationships/hyperlink" Target="https://peters.co.uk/book-page/9780141379319" TargetMode="External"/><Relationship Id="rId77" Type="http://schemas.openxmlformats.org/officeDocument/2006/relationships/image" Target="https://libraries.peters.co.uk/images/covers/379/9781839943379.jpg" TargetMode="External"/><Relationship Id="rId100" Type="http://schemas.openxmlformats.org/officeDocument/2006/relationships/hyperlink" Target="https://peters.co.uk/book-page/9781444919158" TargetMode="External"/><Relationship Id="rId105" Type="http://schemas.openxmlformats.org/officeDocument/2006/relationships/image" Target="https://libraries.peters.co.uk/images/covers/767/9781788006767.jpg" TargetMode="External"/><Relationship Id="rId126" Type="http://schemas.openxmlformats.org/officeDocument/2006/relationships/hyperlink" Target="https://peters.co.uk/book-page/9781408340479" TargetMode="External"/><Relationship Id="rId147" Type="http://schemas.openxmlformats.org/officeDocument/2006/relationships/image" Target="https://libraries.peters.co.uk/images/covers/303/9781474983303.jpg" TargetMode="External"/><Relationship Id="rId168" Type="http://schemas.openxmlformats.org/officeDocument/2006/relationships/hyperlink" Target="https://peters.co.uk/book-page/9781783701148" TargetMode="External"/><Relationship Id="rId8" Type="http://schemas.openxmlformats.org/officeDocument/2006/relationships/hyperlink" Target="https://peters.co.uk/book-page/9781912756612" TargetMode="External"/><Relationship Id="rId51" Type="http://schemas.openxmlformats.org/officeDocument/2006/relationships/image" Target="https://libraries.peters.co.uk/images/covers/366/9780007150366.jpg" TargetMode="External"/><Relationship Id="rId72" Type="http://schemas.openxmlformats.org/officeDocument/2006/relationships/hyperlink" Target="https://peters.co.uk/book-page/9780241407929" TargetMode="External"/><Relationship Id="rId93" Type="http://schemas.openxmlformats.org/officeDocument/2006/relationships/image" Target="https://libraries.peters.co.uk/images/covers/128/9781408356128.jpg" TargetMode="External"/><Relationship Id="rId98" Type="http://schemas.openxmlformats.org/officeDocument/2006/relationships/hyperlink" Target="https://peters.co.uk/book-page/9781406373462" TargetMode="External"/><Relationship Id="rId121" Type="http://schemas.openxmlformats.org/officeDocument/2006/relationships/image" Target="https://libraries.peters.co.uk/images/covers/874/9780241488874.jpg" TargetMode="External"/><Relationship Id="rId142" Type="http://schemas.openxmlformats.org/officeDocument/2006/relationships/hyperlink" Target="https://peters.co.uk/book-page/9781783448654" TargetMode="External"/><Relationship Id="rId163" Type="http://schemas.openxmlformats.org/officeDocument/2006/relationships/image" Target="https://libraries.peters.co.uk/images/covers/894/9780241345894.jpg" TargetMode="External"/><Relationship Id="rId3" Type="http://schemas.openxmlformats.org/officeDocument/2006/relationships/image" Target="https://libraries.peters.co.uk/images/covers/636/9781912756636.jpg" TargetMode="External"/><Relationship Id="rId25" Type="http://schemas.openxmlformats.org/officeDocument/2006/relationships/image" Target="https://libraries.peters.co.uk/images/covers/790/9780340634790.jpg" TargetMode="External"/><Relationship Id="rId46" Type="http://schemas.openxmlformats.org/officeDocument/2006/relationships/hyperlink" Target="https://peters.co.uk/book-page/9781529059632" TargetMode="External"/><Relationship Id="rId67" Type="http://schemas.openxmlformats.org/officeDocument/2006/relationships/image" Target="https://libraries.peters.co.uk/images/covers/082/9781761210082.jpg" TargetMode="External"/><Relationship Id="rId116" Type="http://schemas.openxmlformats.org/officeDocument/2006/relationships/hyperlink" Target="https://peters.co.uk/book-page/9780241563502" TargetMode="External"/><Relationship Id="rId137" Type="http://schemas.openxmlformats.org/officeDocument/2006/relationships/image" Target="https://libraries.peters.co.uk/images/covers/466/9781910959466.jpg" TargetMode="External"/><Relationship Id="rId158" Type="http://schemas.openxmlformats.org/officeDocument/2006/relationships/hyperlink" Target="https://peters.co.uk/book-page/9781843654735" TargetMode="External"/><Relationship Id="rId20" Type="http://schemas.openxmlformats.org/officeDocument/2006/relationships/hyperlink" Target="https://peters.co.uk/book-page/9781444910865" TargetMode="External"/><Relationship Id="rId41" Type="http://schemas.openxmlformats.org/officeDocument/2006/relationships/image" Target="https://libraries.peters.co.uk/images/covers/861/9781529046861.jpg" TargetMode="External"/><Relationship Id="rId62" Type="http://schemas.openxmlformats.org/officeDocument/2006/relationships/hyperlink" Target="https://peters.co.uk/book-page/9781405298513" TargetMode="External"/><Relationship Id="rId83" Type="http://schemas.openxmlformats.org/officeDocument/2006/relationships/image" Target="https://libraries.peters.co.uk/images/covers/311/9781912923311.jpg" TargetMode="External"/><Relationship Id="rId88" Type="http://schemas.openxmlformats.org/officeDocument/2006/relationships/hyperlink" Target="https://peters.co.uk/book-page/9780063030763" TargetMode="External"/><Relationship Id="rId111" Type="http://schemas.openxmlformats.org/officeDocument/2006/relationships/image" Target="https://libraries.peters.co.uk/images/covers/480/9781788004480.jpg" TargetMode="External"/><Relationship Id="rId132" Type="http://schemas.openxmlformats.org/officeDocument/2006/relationships/hyperlink" Target="https://peters.co.uk/book-page/9781913074081" TargetMode="External"/><Relationship Id="rId153" Type="http://schemas.openxmlformats.org/officeDocument/2006/relationships/image" Target="https://libraries.peters.co.uk/images/covers/084/9781848957084.jpg" TargetMode="External"/><Relationship Id="rId15" Type="http://schemas.openxmlformats.org/officeDocument/2006/relationships/image" Target="https://libraries.peters.co.uk/images/covers/183/9781408892183.jpg" TargetMode="External"/><Relationship Id="rId36" Type="http://schemas.openxmlformats.org/officeDocument/2006/relationships/hyperlink" Target="https://peters.co.uk/book-page/9781529036046" TargetMode="External"/><Relationship Id="rId57" Type="http://schemas.openxmlformats.org/officeDocument/2006/relationships/image" Target="https://libraries.peters.co.uk/images/covers/319/9780141379319.jpg" TargetMode="External"/><Relationship Id="rId106" Type="http://schemas.openxmlformats.org/officeDocument/2006/relationships/hyperlink" Target="https://peters.co.uk/book-page/9780571346875" TargetMode="External"/><Relationship Id="rId127" Type="http://schemas.openxmlformats.org/officeDocument/2006/relationships/image" Target="https://libraries.peters.co.uk/images/covers/479/9781408340479.jpg" TargetMode="External"/><Relationship Id="rId10" Type="http://schemas.openxmlformats.org/officeDocument/2006/relationships/hyperlink" Target="https://peters.co.uk/book-page/9781912756650" TargetMode="External"/><Relationship Id="rId31" Type="http://schemas.openxmlformats.org/officeDocument/2006/relationships/image" Target="https://libraries.peters.co.uk/images/covers/235/9781526383235.jpg" TargetMode="External"/><Relationship Id="rId52" Type="http://schemas.openxmlformats.org/officeDocument/2006/relationships/hyperlink" Target="https://peters.co.uk/book-page/9780718194420" TargetMode="External"/><Relationship Id="rId73" Type="http://schemas.openxmlformats.org/officeDocument/2006/relationships/image" Target="https://libraries.peters.co.uk/images/covers/929/9780241407929.jpg" TargetMode="External"/><Relationship Id="rId78" Type="http://schemas.openxmlformats.org/officeDocument/2006/relationships/hyperlink" Target="https://peters.co.uk/book-page/9781788004008" TargetMode="External"/><Relationship Id="rId94" Type="http://schemas.openxmlformats.org/officeDocument/2006/relationships/hyperlink" Target="https://peters.co.uk/book-page/9781447273998" TargetMode="External"/><Relationship Id="rId99" Type="http://schemas.openxmlformats.org/officeDocument/2006/relationships/image" Target="https://libraries.peters.co.uk/images/covers/462/9781406373462.jpg" TargetMode="External"/><Relationship Id="rId101" Type="http://schemas.openxmlformats.org/officeDocument/2006/relationships/image" Target="https://libraries.peters.co.uk/images/covers/158/9781444919158.jpg" TargetMode="External"/><Relationship Id="rId122" Type="http://schemas.openxmlformats.org/officeDocument/2006/relationships/hyperlink" Target="https://peters.co.uk/book-page/9780192772114" TargetMode="External"/><Relationship Id="rId143" Type="http://schemas.openxmlformats.org/officeDocument/2006/relationships/image" Target="https://libraries.peters.co.uk/images/covers/654/9781783448654.jpg" TargetMode="External"/><Relationship Id="rId148" Type="http://schemas.openxmlformats.org/officeDocument/2006/relationships/hyperlink" Target="https://peters.co.uk/book-page/9780711249523" TargetMode="External"/><Relationship Id="rId164" Type="http://schemas.openxmlformats.org/officeDocument/2006/relationships/hyperlink" Target="https://peters.co.uk/book-page/9781405288583" TargetMode="External"/><Relationship Id="rId169" Type="http://schemas.openxmlformats.org/officeDocument/2006/relationships/image" Target="https://libraries.peters.co.uk/images/covers/148/9781783701148.jpg" TargetMode="External"/><Relationship Id="rId4" Type="http://schemas.openxmlformats.org/officeDocument/2006/relationships/hyperlink" Target="https://peters.co.uk/book-page/9781912756643" TargetMode="External"/><Relationship Id="rId9" Type="http://schemas.openxmlformats.org/officeDocument/2006/relationships/image" Target="https://libraries.peters.co.uk/images/covers/612/9781912756612.jpg" TargetMode="External"/><Relationship Id="rId26" Type="http://schemas.openxmlformats.org/officeDocument/2006/relationships/hyperlink" Target="https://peters.co.uk/book-page/9781912650606" TargetMode="External"/><Relationship Id="rId47" Type="http://schemas.openxmlformats.org/officeDocument/2006/relationships/image" Target="https://libraries.peters.co.uk/images/covers/632/9781529059632.jpg" TargetMode="External"/><Relationship Id="rId68" Type="http://schemas.openxmlformats.org/officeDocument/2006/relationships/hyperlink" Target="https://peters.co.uk/book-page/9781406338539" TargetMode="External"/><Relationship Id="rId89" Type="http://schemas.openxmlformats.org/officeDocument/2006/relationships/image" Target="https://libraries.peters.co.uk/images/covers/763/9780063030763.jpg" TargetMode="External"/><Relationship Id="rId112" Type="http://schemas.openxmlformats.org/officeDocument/2006/relationships/hyperlink" Target="https://peters.co.uk/book-page/9781534449572" TargetMode="External"/><Relationship Id="rId133" Type="http://schemas.openxmlformats.org/officeDocument/2006/relationships/image" Target="https://libraries.peters.co.uk/images/covers/081/9781913074081.jpg" TargetMode="External"/><Relationship Id="rId154" Type="http://schemas.openxmlformats.org/officeDocument/2006/relationships/hyperlink" Target="https://peters.co.uk/book-page/9780241625910" TargetMode="External"/><Relationship Id="rId16" Type="http://schemas.openxmlformats.org/officeDocument/2006/relationships/hyperlink" Target="https://peters.co.uk/book-page/9781529017571" TargetMode="External"/><Relationship Id="rId37" Type="http://schemas.openxmlformats.org/officeDocument/2006/relationships/image" Target="https://libraries.peters.co.uk/images/covers/046/9781529036046.jpg" TargetMode="External"/><Relationship Id="rId58" Type="http://schemas.openxmlformats.org/officeDocument/2006/relationships/hyperlink" Target="https://peters.co.uk/book-page/9781408368169" TargetMode="External"/><Relationship Id="rId79" Type="http://schemas.openxmlformats.org/officeDocument/2006/relationships/image" Target="https://libraries.peters.co.uk/images/covers/008/9781788004008.jpg" TargetMode="External"/><Relationship Id="rId102" Type="http://schemas.openxmlformats.org/officeDocument/2006/relationships/hyperlink" Target="https://peters.co.uk/book-page/9781848956582" TargetMode="External"/><Relationship Id="rId123" Type="http://schemas.openxmlformats.org/officeDocument/2006/relationships/image" Target="https://libraries.peters.co.uk/images/covers/114/9780192772114.jpg" TargetMode="External"/><Relationship Id="rId144" Type="http://schemas.openxmlformats.org/officeDocument/2006/relationships/hyperlink" Target="https://peters.co.uk/book-page/9781781128817" TargetMode="External"/><Relationship Id="rId90" Type="http://schemas.openxmlformats.org/officeDocument/2006/relationships/hyperlink" Target="https://peters.co.uk/book-page/9781910959213" TargetMode="External"/><Relationship Id="rId165" Type="http://schemas.openxmlformats.org/officeDocument/2006/relationships/image" Target="https://libraries.peters.co.uk/images/covers/583/9781405288583.jpg" TargetMode="External"/><Relationship Id="rId27" Type="http://schemas.openxmlformats.org/officeDocument/2006/relationships/image" Target="https://libraries.peters.co.uk/images/covers/606/9781912650606.jpg" TargetMode="External"/><Relationship Id="rId48" Type="http://schemas.openxmlformats.org/officeDocument/2006/relationships/hyperlink" Target="https://peters.co.uk/book-page/9781848956834" TargetMode="External"/><Relationship Id="rId69" Type="http://schemas.openxmlformats.org/officeDocument/2006/relationships/image" Target="https://libraries.peters.co.uk/images/covers/539/9781406338539.jpg" TargetMode="External"/><Relationship Id="rId113" Type="http://schemas.openxmlformats.org/officeDocument/2006/relationships/image" Target="https://libraries.peters.co.uk/images/covers/572/9781534449572.jpg" TargetMode="External"/><Relationship Id="rId134" Type="http://schemas.openxmlformats.org/officeDocument/2006/relationships/hyperlink" Target="https://peters.co.uk/book-page/9780552545105" TargetMode="External"/><Relationship Id="rId80" Type="http://schemas.openxmlformats.org/officeDocument/2006/relationships/hyperlink" Target="https://peters.co.uk/book-page/9781849766890" TargetMode="External"/><Relationship Id="rId155" Type="http://schemas.openxmlformats.org/officeDocument/2006/relationships/image" Target="https://libraries.peters.co.uk/images/covers/910/9780241625910.jpg" TargetMode="External"/><Relationship Id="rId17" Type="http://schemas.openxmlformats.org/officeDocument/2006/relationships/image" Target="https://libraries.peters.co.uk/images/covers/571/9781529017571.jpg" TargetMode="External"/><Relationship Id="rId38" Type="http://schemas.openxmlformats.org/officeDocument/2006/relationships/hyperlink" Target="https://peters.co.uk/book-page/9781529036039" TargetMode="External"/><Relationship Id="rId59" Type="http://schemas.openxmlformats.org/officeDocument/2006/relationships/image" Target="https://libraries.peters.co.uk/images/covers/169/9781408368169.jpg" TargetMode="External"/><Relationship Id="rId103" Type="http://schemas.openxmlformats.org/officeDocument/2006/relationships/image" Target="https://libraries.peters.co.uk/images/covers/582/9781848956582.jpg" TargetMode="External"/><Relationship Id="rId124" Type="http://schemas.openxmlformats.org/officeDocument/2006/relationships/hyperlink" Target="https://peters.co.uk/book-page/9781471191305"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peters.co.u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xdr:col>
      <xdr:colOff>924004</xdr:colOff>
      <xdr:row>4</xdr:row>
      <xdr:rowOff>162004</xdr:rowOff>
    </xdr:to>
    <xdr:pic>
      <xdr:nvPicPr>
        <xdr:cNvPr id="3" name="img_logo">
          <a:extLst>
            <a:ext uri="{FF2B5EF4-FFF2-40B4-BE49-F238E27FC236}">
              <a16:creationId xmlns:a16="http://schemas.microsoft.com/office/drawing/2014/main" id="{22AD330F-4622-82DE-50CD-78E03B67B0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00025"/>
          <a:ext cx="914479" cy="914479"/>
        </a:xfrm>
        <a:prstGeom prst="rect">
          <a:avLst/>
        </a:prstGeom>
      </xdr:spPr>
    </xdr:pic>
    <xdr:clientData/>
  </xdr:twoCellAnchor>
  <xdr:twoCellAnchor editAs="oneCell">
    <xdr:from>
      <xdr:col>11</xdr:col>
      <xdr:colOff>190500</xdr:colOff>
      <xdr:row>1</xdr:row>
      <xdr:rowOff>9525</xdr:rowOff>
    </xdr:from>
    <xdr:to>
      <xdr:col>13</xdr:col>
      <xdr:colOff>466963</xdr:colOff>
      <xdr:row>8</xdr:row>
      <xdr:rowOff>105001</xdr:rowOff>
    </xdr:to>
    <xdr:pic>
      <xdr:nvPicPr>
        <xdr:cNvPr id="5" name="img_postitnote">
          <a:hlinkClick xmlns:r="http://schemas.openxmlformats.org/officeDocument/2006/relationships" r:id="rId2" tooltip="Click to see your titles"/>
          <a:extLst>
            <a:ext uri="{FF2B5EF4-FFF2-40B4-BE49-F238E27FC236}">
              <a16:creationId xmlns:a16="http://schemas.microsoft.com/office/drawing/2014/main" id="{6AD24AD5-DD81-F263-CA42-9DBD373B5AB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696575" y="200025"/>
          <a:ext cx="1705213" cy="1619476"/>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3175</xdr:colOff>
      <xdr:row>0</xdr:row>
      <xdr:rowOff>50800</xdr:rowOff>
    </xdr:from>
    <xdr:to>
      <xdr:col>2</xdr:col>
      <xdr:colOff>917654</xdr:colOff>
      <xdr:row>0</xdr:row>
      <xdr:rowOff>965279</xdr:rowOff>
    </xdr:to>
    <xdr:pic>
      <xdr:nvPicPr>
        <xdr:cNvPr id="3" name="img_logo">
          <a:extLst>
            <a:ext uri="{FF2B5EF4-FFF2-40B4-BE49-F238E27FC236}">
              <a16:creationId xmlns:a16="http://schemas.microsoft.com/office/drawing/2014/main" id="{01FB6C8C-4DB6-F2D3-4069-0774401934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725" y="50800"/>
          <a:ext cx="914479" cy="914479"/>
        </a:xfrm>
        <a:prstGeom prst="rect">
          <a:avLst/>
        </a:prstGeom>
      </xdr:spPr>
    </xdr:pic>
    <xdr:clientData/>
  </xdr:twoCellAnchor>
  <xdr:twoCellAnchor editAs="oneCell">
    <xdr:from>
      <xdr:col>6</xdr:col>
      <xdr:colOff>76200</xdr:colOff>
      <xdr:row>0</xdr:row>
      <xdr:rowOff>867968</xdr:rowOff>
    </xdr:from>
    <xdr:to>
      <xdr:col>6</xdr:col>
      <xdr:colOff>1092200</xdr:colOff>
      <xdr:row>1</xdr:row>
      <xdr:rowOff>104775</xdr:rowOff>
    </xdr:to>
    <xdr:pic>
      <xdr:nvPicPr>
        <xdr:cNvPr id="5" name="Picture 4">
          <a:hlinkClick xmlns:r="http://schemas.openxmlformats.org/officeDocument/2006/relationships" r:id="rId2" tooltip="A doctor&#10;Davies, Becky&#10;Click to view on our website"/>
          <a:extLst>
            <a:ext uri="{FF2B5EF4-FFF2-40B4-BE49-F238E27FC236}">
              <a16:creationId xmlns:a16="http://schemas.microsoft.com/office/drawing/2014/main" id="{5A2ECF21-E0A8-A92F-DF03-5B615985E29B}"/>
            </a:ext>
          </a:extLst>
        </xdr:cNvPr>
        <xdr:cNvPicPr>
          <a:picLocks noChangeAspect="1"/>
        </xdr:cNvPicPr>
      </xdr:nvPicPr>
      <xdr:blipFill>
        <a:blip xmlns:r="http://schemas.openxmlformats.org/officeDocument/2006/relationships" r:link="rId3"/>
        <a:stretch>
          <a:fillRect/>
        </a:stretch>
      </xdr:blipFill>
      <xdr:spPr>
        <a:xfrm>
          <a:off x="3143250" y="867968"/>
          <a:ext cx="1016000" cy="1075132"/>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0</xdr:row>
      <xdr:rowOff>870804</xdr:rowOff>
    </xdr:from>
    <xdr:to>
      <xdr:col>8</xdr:col>
      <xdr:colOff>1092200</xdr:colOff>
      <xdr:row>1</xdr:row>
      <xdr:rowOff>104775</xdr:rowOff>
    </xdr:to>
    <xdr:pic>
      <xdr:nvPicPr>
        <xdr:cNvPr id="7" name="Picture 6">
          <a:hlinkClick xmlns:r="http://schemas.openxmlformats.org/officeDocument/2006/relationships" r:id="rId4" tooltip="A teacher&#10;Davies, Becky&#10;Click to view on our website"/>
          <a:extLst>
            <a:ext uri="{FF2B5EF4-FFF2-40B4-BE49-F238E27FC236}">
              <a16:creationId xmlns:a16="http://schemas.microsoft.com/office/drawing/2014/main" id="{A50890D0-90C8-461E-81CB-D0906CAB462B}"/>
            </a:ext>
          </a:extLst>
        </xdr:cNvPr>
        <xdr:cNvPicPr>
          <a:picLocks noChangeAspect="1"/>
        </xdr:cNvPicPr>
      </xdr:nvPicPr>
      <xdr:blipFill>
        <a:blip xmlns:r="http://schemas.openxmlformats.org/officeDocument/2006/relationships" r:link="rId5"/>
        <a:stretch>
          <a:fillRect/>
        </a:stretch>
      </xdr:blipFill>
      <xdr:spPr>
        <a:xfrm>
          <a:off x="4572000" y="870804"/>
          <a:ext cx="1016000" cy="1072296"/>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0</xdr:row>
      <xdr:rowOff>871220</xdr:rowOff>
    </xdr:from>
    <xdr:to>
      <xdr:col>10</xdr:col>
      <xdr:colOff>1092200</xdr:colOff>
      <xdr:row>1</xdr:row>
      <xdr:rowOff>104775</xdr:rowOff>
    </xdr:to>
    <xdr:pic>
      <xdr:nvPicPr>
        <xdr:cNvPr id="9" name="Picture 8">
          <a:hlinkClick xmlns:r="http://schemas.openxmlformats.org/officeDocument/2006/relationships" r:id="rId6" tooltip="A firefighter&#10;Davies, Becky&#10;Click to view on our website"/>
          <a:extLst>
            <a:ext uri="{FF2B5EF4-FFF2-40B4-BE49-F238E27FC236}">
              <a16:creationId xmlns:a16="http://schemas.microsoft.com/office/drawing/2014/main" id="{92B31E80-1C31-E3C9-3745-B562F259DA5A}"/>
            </a:ext>
          </a:extLst>
        </xdr:cNvPr>
        <xdr:cNvPicPr>
          <a:picLocks noChangeAspect="1"/>
        </xdr:cNvPicPr>
      </xdr:nvPicPr>
      <xdr:blipFill>
        <a:blip xmlns:r="http://schemas.openxmlformats.org/officeDocument/2006/relationships" r:link="rId7"/>
        <a:stretch>
          <a:fillRect/>
        </a:stretch>
      </xdr:blipFill>
      <xdr:spPr>
        <a:xfrm>
          <a:off x="6000750" y="871220"/>
          <a:ext cx="1016000" cy="10718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2</xdr:row>
      <xdr:rowOff>835660</xdr:rowOff>
    </xdr:from>
    <xdr:to>
      <xdr:col>2</xdr:col>
      <xdr:colOff>1092200</xdr:colOff>
      <xdr:row>3</xdr:row>
      <xdr:rowOff>104775</xdr:rowOff>
    </xdr:to>
    <xdr:pic>
      <xdr:nvPicPr>
        <xdr:cNvPr id="11" name="Picture 10">
          <a:hlinkClick xmlns:r="http://schemas.openxmlformats.org/officeDocument/2006/relationships" r:id="rId8" tooltip="An astronaut&#10;Davies, Becky&#10;Click to view on our website"/>
          <a:extLst>
            <a:ext uri="{FF2B5EF4-FFF2-40B4-BE49-F238E27FC236}">
              <a16:creationId xmlns:a16="http://schemas.microsoft.com/office/drawing/2014/main" id="{A894D6DB-3575-8CA2-484D-9A6EBAD898EA}"/>
            </a:ext>
          </a:extLst>
        </xdr:cNvPr>
        <xdr:cNvPicPr>
          <a:picLocks noChangeAspect="1"/>
        </xdr:cNvPicPr>
      </xdr:nvPicPr>
      <xdr:blipFill>
        <a:blip xmlns:r="http://schemas.openxmlformats.org/officeDocument/2006/relationships" r:link="rId9"/>
        <a:stretch>
          <a:fillRect/>
        </a:stretch>
      </xdr:blipFill>
      <xdr:spPr>
        <a:xfrm>
          <a:off x="285750" y="2883535"/>
          <a:ext cx="1016000" cy="11074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2</xdr:row>
      <xdr:rowOff>867968</xdr:rowOff>
    </xdr:from>
    <xdr:to>
      <xdr:col>4</xdr:col>
      <xdr:colOff>1092200</xdr:colOff>
      <xdr:row>3</xdr:row>
      <xdr:rowOff>104775</xdr:rowOff>
    </xdr:to>
    <xdr:pic>
      <xdr:nvPicPr>
        <xdr:cNvPr id="13" name="Picture 12">
          <a:hlinkClick xmlns:r="http://schemas.openxmlformats.org/officeDocument/2006/relationships" r:id="rId10" tooltip="A ballerina&#10;Davies, Becky&#10;Click to view on our website"/>
          <a:extLst>
            <a:ext uri="{FF2B5EF4-FFF2-40B4-BE49-F238E27FC236}">
              <a16:creationId xmlns:a16="http://schemas.microsoft.com/office/drawing/2014/main" id="{BFA8CD01-E067-CD19-D8FF-6A9710C27E84}"/>
            </a:ext>
          </a:extLst>
        </xdr:cNvPr>
        <xdr:cNvPicPr>
          <a:picLocks noChangeAspect="1"/>
        </xdr:cNvPicPr>
      </xdr:nvPicPr>
      <xdr:blipFill>
        <a:blip xmlns:r="http://schemas.openxmlformats.org/officeDocument/2006/relationships" r:link="rId11"/>
        <a:stretch>
          <a:fillRect/>
        </a:stretch>
      </xdr:blipFill>
      <xdr:spPr>
        <a:xfrm>
          <a:off x="1714500" y="2915843"/>
          <a:ext cx="1016000" cy="1075132"/>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2</xdr:row>
      <xdr:rowOff>756920</xdr:rowOff>
    </xdr:from>
    <xdr:to>
      <xdr:col>6</xdr:col>
      <xdr:colOff>1092200</xdr:colOff>
      <xdr:row>3</xdr:row>
      <xdr:rowOff>104775</xdr:rowOff>
    </xdr:to>
    <xdr:pic>
      <xdr:nvPicPr>
        <xdr:cNvPr id="15" name="Picture 14">
          <a:hlinkClick xmlns:r="http://schemas.openxmlformats.org/officeDocument/2006/relationships" r:id="rId12" tooltip="Ladybird favourite nursery rhymes&#10;&#10;Click to view on our website"/>
          <a:extLst>
            <a:ext uri="{FF2B5EF4-FFF2-40B4-BE49-F238E27FC236}">
              <a16:creationId xmlns:a16="http://schemas.microsoft.com/office/drawing/2014/main" id="{ABBB8C8E-9A13-8A5E-7F43-146EF993DA44}"/>
            </a:ext>
          </a:extLst>
        </xdr:cNvPr>
        <xdr:cNvPicPr>
          <a:picLocks noChangeAspect="1"/>
        </xdr:cNvPicPr>
      </xdr:nvPicPr>
      <xdr:blipFill>
        <a:blip xmlns:r="http://schemas.openxmlformats.org/officeDocument/2006/relationships" r:link="rId13"/>
        <a:stretch>
          <a:fillRect/>
        </a:stretch>
      </xdr:blipFill>
      <xdr:spPr>
        <a:xfrm>
          <a:off x="3143250" y="2804795"/>
          <a:ext cx="1016000" cy="11861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2</xdr:row>
      <xdr:rowOff>657860</xdr:rowOff>
    </xdr:from>
    <xdr:to>
      <xdr:col>8</xdr:col>
      <xdr:colOff>1092200</xdr:colOff>
      <xdr:row>3</xdr:row>
      <xdr:rowOff>104775</xdr:rowOff>
    </xdr:to>
    <xdr:pic>
      <xdr:nvPicPr>
        <xdr:cNvPr id="17" name="Picture 16">
          <a:hlinkClick xmlns:r="http://schemas.openxmlformats.org/officeDocument/2006/relationships" r:id="rId14" tooltip="Ravi's roar&#10;Percival, Tom&#10;Click to view on our website"/>
          <a:extLst>
            <a:ext uri="{FF2B5EF4-FFF2-40B4-BE49-F238E27FC236}">
              <a16:creationId xmlns:a16="http://schemas.microsoft.com/office/drawing/2014/main" id="{D32E3F93-166A-09CF-2C8D-0AC0DB857604}"/>
            </a:ext>
          </a:extLst>
        </xdr:cNvPr>
        <xdr:cNvPicPr>
          <a:picLocks noChangeAspect="1"/>
        </xdr:cNvPicPr>
      </xdr:nvPicPr>
      <xdr:blipFill>
        <a:blip xmlns:r="http://schemas.openxmlformats.org/officeDocument/2006/relationships" r:link="rId15"/>
        <a:stretch>
          <a:fillRect/>
        </a:stretch>
      </xdr:blipFill>
      <xdr:spPr>
        <a:xfrm>
          <a:off x="4572000" y="2705735"/>
          <a:ext cx="1016000" cy="12852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2</xdr:row>
      <xdr:rowOff>929640</xdr:rowOff>
    </xdr:from>
    <xdr:to>
      <xdr:col>10</xdr:col>
      <xdr:colOff>1092200</xdr:colOff>
      <xdr:row>3</xdr:row>
      <xdr:rowOff>104775</xdr:rowOff>
    </xdr:to>
    <xdr:pic>
      <xdr:nvPicPr>
        <xdr:cNvPr id="19" name="Picture 18">
          <a:hlinkClick xmlns:r="http://schemas.openxmlformats.org/officeDocument/2006/relationships" r:id="rId16" tooltip="Dear zoo&#10;Campbell, Rod&#10;Click to view on our website"/>
          <a:extLst>
            <a:ext uri="{FF2B5EF4-FFF2-40B4-BE49-F238E27FC236}">
              <a16:creationId xmlns:a16="http://schemas.microsoft.com/office/drawing/2014/main" id="{7D9B020A-A3D2-61B6-364F-0AE7C966FB85}"/>
            </a:ext>
          </a:extLst>
        </xdr:cNvPr>
        <xdr:cNvPicPr>
          <a:picLocks noChangeAspect="1"/>
        </xdr:cNvPicPr>
      </xdr:nvPicPr>
      <xdr:blipFill>
        <a:blip xmlns:r="http://schemas.openxmlformats.org/officeDocument/2006/relationships" r:link="rId17"/>
        <a:stretch>
          <a:fillRect/>
        </a:stretch>
      </xdr:blipFill>
      <xdr:spPr>
        <a:xfrm>
          <a:off x="6000750" y="2977515"/>
          <a:ext cx="1016000" cy="10134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4</xdr:row>
      <xdr:rowOff>716280</xdr:rowOff>
    </xdr:from>
    <xdr:to>
      <xdr:col>2</xdr:col>
      <xdr:colOff>1092200</xdr:colOff>
      <xdr:row>5</xdr:row>
      <xdr:rowOff>104775</xdr:rowOff>
    </xdr:to>
    <xdr:pic>
      <xdr:nvPicPr>
        <xdr:cNvPr id="21" name="Picture 20">
          <a:hlinkClick xmlns:r="http://schemas.openxmlformats.org/officeDocument/2006/relationships" r:id="rId18" tooltip="Billy and the beast&#10;Shireen, Nadia&#10;Click to view on our website"/>
          <a:extLst>
            <a:ext uri="{FF2B5EF4-FFF2-40B4-BE49-F238E27FC236}">
              <a16:creationId xmlns:a16="http://schemas.microsoft.com/office/drawing/2014/main" id="{5303F8B0-83A4-C506-83E7-9479687571C4}"/>
            </a:ext>
          </a:extLst>
        </xdr:cNvPr>
        <xdr:cNvPicPr>
          <a:picLocks noChangeAspect="1"/>
        </xdr:cNvPicPr>
      </xdr:nvPicPr>
      <xdr:blipFill>
        <a:blip xmlns:r="http://schemas.openxmlformats.org/officeDocument/2006/relationships" r:link="rId19"/>
        <a:stretch>
          <a:fillRect/>
        </a:stretch>
      </xdr:blipFill>
      <xdr:spPr>
        <a:xfrm>
          <a:off x="285750" y="4812030"/>
          <a:ext cx="1016000" cy="12268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4</xdr:row>
      <xdr:rowOff>927100</xdr:rowOff>
    </xdr:from>
    <xdr:to>
      <xdr:col>4</xdr:col>
      <xdr:colOff>1092200</xdr:colOff>
      <xdr:row>5</xdr:row>
      <xdr:rowOff>104775</xdr:rowOff>
    </xdr:to>
    <xdr:pic>
      <xdr:nvPicPr>
        <xdr:cNvPr id="23" name="Picture 22">
          <a:hlinkClick xmlns:r="http://schemas.openxmlformats.org/officeDocument/2006/relationships" r:id="rId20" tooltip="Oi Frog!&#10;Gray, Kes&#10;Click to view on our website"/>
          <a:extLst>
            <a:ext uri="{FF2B5EF4-FFF2-40B4-BE49-F238E27FC236}">
              <a16:creationId xmlns:a16="http://schemas.microsoft.com/office/drawing/2014/main" id="{C2F7E477-89F0-DE17-0230-C8B9F6F500B7}"/>
            </a:ext>
          </a:extLst>
        </xdr:cNvPr>
        <xdr:cNvPicPr>
          <a:picLocks noChangeAspect="1"/>
        </xdr:cNvPicPr>
      </xdr:nvPicPr>
      <xdr:blipFill>
        <a:blip xmlns:r="http://schemas.openxmlformats.org/officeDocument/2006/relationships" r:link="rId21"/>
        <a:stretch>
          <a:fillRect/>
        </a:stretch>
      </xdr:blipFill>
      <xdr:spPr>
        <a:xfrm>
          <a:off x="1714500" y="5022850"/>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4</xdr:row>
      <xdr:rowOff>805180</xdr:rowOff>
    </xdr:from>
    <xdr:to>
      <xdr:col>6</xdr:col>
      <xdr:colOff>1092200</xdr:colOff>
      <xdr:row>5</xdr:row>
      <xdr:rowOff>104775</xdr:rowOff>
    </xdr:to>
    <xdr:pic>
      <xdr:nvPicPr>
        <xdr:cNvPr id="25" name="Picture 24">
          <a:hlinkClick xmlns:r="http://schemas.openxmlformats.org/officeDocument/2006/relationships" r:id="rId22" tooltip="Nursery? Not today!&#10;Patterson, Rebecca&#10;Click to view on our website"/>
          <a:extLst>
            <a:ext uri="{FF2B5EF4-FFF2-40B4-BE49-F238E27FC236}">
              <a16:creationId xmlns:a16="http://schemas.microsoft.com/office/drawing/2014/main" id="{41BAA6A6-C986-9D3F-A9EA-EA666ECC9C72}"/>
            </a:ext>
          </a:extLst>
        </xdr:cNvPr>
        <xdr:cNvPicPr>
          <a:picLocks noChangeAspect="1"/>
        </xdr:cNvPicPr>
      </xdr:nvPicPr>
      <xdr:blipFill>
        <a:blip xmlns:r="http://schemas.openxmlformats.org/officeDocument/2006/relationships" r:link="rId23"/>
        <a:stretch>
          <a:fillRect/>
        </a:stretch>
      </xdr:blipFill>
      <xdr:spPr>
        <a:xfrm>
          <a:off x="3143250" y="4900930"/>
          <a:ext cx="1016000" cy="11379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4</xdr:row>
      <xdr:rowOff>924560</xdr:rowOff>
    </xdr:from>
    <xdr:to>
      <xdr:col>8</xdr:col>
      <xdr:colOff>1092200</xdr:colOff>
      <xdr:row>5</xdr:row>
      <xdr:rowOff>104775</xdr:rowOff>
    </xdr:to>
    <xdr:pic>
      <xdr:nvPicPr>
        <xdr:cNvPr id="27" name="Picture 26">
          <a:hlinkClick xmlns:r="http://schemas.openxmlformats.org/officeDocument/2006/relationships" r:id="rId24" tooltip="Oliver's vegetables&#10;French, Vivian&#10;Click to view on our website"/>
          <a:extLst>
            <a:ext uri="{FF2B5EF4-FFF2-40B4-BE49-F238E27FC236}">
              <a16:creationId xmlns:a16="http://schemas.microsoft.com/office/drawing/2014/main" id="{48667B56-D746-E532-CE89-6A53039BB7B4}"/>
            </a:ext>
          </a:extLst>
        </xdr:cNvPr>
        <xdr:cNvPicPr>
          <a:picLocks noChangeAspect="1"/>
        </xdr:cNvPicPr>
      </xdr:nvPicPr>
      <xdr:blipFill>
        <a:blip xmlns:r="http://schemas.openxmlformats.org/officeDocument/2006/relationships" r:link="rId25"/>
        <a:stretch>
          <a:fillRect/>
        </a:stretch>
      </xdr:blipFill>
      <xdr:spPr>
        <a:xfrm>
          <a:off x="4572000" y="5020310"/>
          <a:ext cx="1016000" cy="10185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4</xdr:row>
      <xdr:rowOff>927100</xdr:rowOff>
    </xdr:from>
    <xdr:to>
      <xdr:col>10</xdr:col>
      <xdr:colOff>1092200</xdr:colOff>
      <xdr:row>5</xdr:row>
      <xdr:rowOff>104775</xdr:rowOff>
    </xdr:to>
    <xdr:pic>
      <xdr:nvPicPr>
        <xdr:cNvPr id="29" name="Picture 28">
          <a:hlinkClick xmlns:r="http://schemas.openxmlformats.org/officeDocument/2006/relationships" r:id="rId26" tooltip="Hey, water!&#10;Portis, Antoinette&#10;Click to view on our website"/>
          <a:extLst>
            <a:ext uri="{FF2B5EF4-FFF2-40B4-BE49-F238E27FC236}">
              <a16:creationId xmlns:a16="http://schemas.microsoft.com/office/drawing/2014/main" id="{CFC616C6-2CA0-B71C-8FBA-E39A032C4118}"/>
            </a:ext>
          </a:extLst>
        </xdr:cNvPr>
        <xdr:cNvPicPr>
          <a:picLocks noChangeAspect="1"/>
        </xdr:cNvPicPr>
      </xdr:nvPicPr>
      <xdr:blipFill>
        <a:blip xmlns:r="http://schemas.openxmlformats.org/officeDocument/2006/relationships" r:link="rId27"/>
        <a:stretch>
          <a:fillRect/>
        </a:stretch>
      </xdr:blipFill>
      <xdr:spPr>
        <a:xfrm>
          <a:off x="6000750" y="5022850"/>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6</xdr:row>
      <xdr:rowOff>804726</xdr:rowOff>
    </xdr:from>
    <xdr:to>
      <xdr:col>2</xdr:col>
      <xdr:colOff>1092200</xdr:colOff>
      <xdr:row>7</xdr:row>
      <xdr:rowOff>104776</xdr:rowOff>
    </xdr:to>
    <xdr:pic>
      <xdr:nvPicPr>
        <xdr:cNvPr id="31" name="Picture 30">
          <a:hlinkClick xmlns:r="http://schemas.openxmlformats.org/officeDocument/2006/relationships" r:id="rId28" tooltip="Rain before rainbows&#10;Halls, Smriti&#10;Click to view on our website"/>
          <a:extLst>
            <a:ext uri="{FF2B5EF4-FFF2-40B4-BE49-F238E27FC236}">
              <a16:creationId xmlns:a16="http://schemas.microsoft.com/office/drawing/2014/main" id="{0DA103E4-5763-4C7A-0F7C-963055730320}"/>
            </a:ext>
          </a:extLst>
        </xdr:cNvPr>
        <xdr:cNvPicPr>
          <a:picLocks noChangeAspect="1"/>
        </xdr:cNvPicPr>
      </xdr:nvPicPr>
      <xdr:blipFill>
        <a:blip xmlns:r="http://schemas.openxmlformats.org/officeDocument/2006/relationships" r:link="rId29"/>
        <a:stretch>
          <a:fillRect/>
        </a:stretch>
      </xdr:blipFill>
      <xdr:spPr>
        <a:xfrm>
          <a:off x="285750" y="6948351"/>
          <a:ext cx="1016000" cy="1138375"/>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6</xdr:row>
      <xdr:rowOff>744220</xdr:rowOff>
    </xdr:from>
    <xdr:to>
      <xdr:col>4</xdr:col>
      <xdr:colOff>1092200</xdr:colOff>
      <xdr:row>7</xdr:row>
      <xdr:rowOff>104775</xdr:rowOff>
    </xdr:to>
    <xdr:pic>
      <xdr:nvPicPr>
        <xdr:cNvPr id="33" name="Picture 32">
          <a:hlinkClick xmlns:r="http://schemas.openxmlformats.org/officeDocument/2006/relationships" r:id="rId30" tooltip="The big book of kindness&#10;&#10;Click to view on our website"/>
          <a:extLst>
            <a:ext uri="{FF2B5EF4-FFF2-40B4-BE49-F238E27FC236}">
              <a16:creationId xmlns:a16="http://schemas.microsoft.com/office/drawing/2014/main" id="{EF86B732-52B4-E93F-BEEF-411F1D71FE73}"/>
            </a:ext>
          </a:extLst>
        </xdr:cNvPr>
        <xdr:cNvPicPr>
          <a:picLocks noChangeAspect="1"/>
        </xdr:cNvPicPr>
      </xdr:nvPicPr>
      <xdr:blipFill>
        <a:blip xmlns:r="http://schemas.openxmlformats.org/officeDocument/2006/relationships" r:link="rId31"/>
        <a:stretch>
          <a:fillRect/>
        </a:stretch>
      </xdr:blipFill>
      <xdr:spPr>
        <a:xfrm>
          <a:off x="1714500" y="6887845"/>
          <a:ext cx="1016000" cy="11988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6</xdr:row>
      <xdr:rowOff>927100</xdr:rowOff>
    </xdr:from>
    <xdr:to>
      <xdr:col>6</xdr:col>
      <xdr:colOff>1092200</xdr:colOff>
      <xdr:row>7</xdr:row>
      <xdr:rowOff>104775</xdr:rowOff>
    </xdr:to>
    <xdr:pic>
      <xdr:nvPicPr>
        <xdr:cNvPr id="35" name="Picture 34">
          <a:hlinkClick xmlns:r="http://schemas.openxmlformats.org/officeDocument/2006/relationships" r:id="rId32" tooltip="Artists&#10;&#10;Click to view on our website"/>
          <a:extLst>
            <a:ext uri="{FF2B5EF4-FFF2-40B4-BE49-F238E27FC236}">
              <a16:creationId xmlns:a16="http://schemas.microsoft.com/office/drawing/2014/main" id="{FFAC2672-F2B7-89D9-9F91-E9C546DE151C}"/>
            </a:ext>
          </a:extLst>
        </xdr:cNvPr>
        <xdr:cNvPicPr>
          <a:picLocks noChangeAspect="1"/>
        </xdr:cNvPicPr>
      </xdr:nvPicPr>
      <xdr:blipFill>
        <a:blip xmlns:r="http://schemas.openxmlformats.org/officeDocument/2006/relationships" r:link="rId33"/>
        <a:stretch>
          <a:fillRect/>
        </a:stretch>
      </xdr:blipFill>
      <xdr:spPr>
        <a:xfrm>
          <a:off x="3143250" y="7070725"/>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6</xdr:row>
      <xdr:rowOff>927100</xdr:rowOff>
    </xdr:from>
    <xdr:to>
      <xdr:col>8</xdr:col>
      <xdr:colOff>1092200</xdr:colOff>
      <xdr:row>7</xdr:row>
      <xdr:rowOff>104775</xdr:rowOff>
    </xdr:to>
    <xdr:pic>
      <xdr:nvPicPr>
        <xdr:cNvPr id="37" name="Picture 36">
          <a:hlinkClick xmlns:r="http://schemas.openxmlformats.org/officeDocument/2006/relationships" r:id="rId34" tooltip="Black history&#10;&#10;Click to view on our website"/>
          <a:extLst>
            <a:ext uri="{FF2B5EF4-FFF2-40B4-BE49-F238E27FC236}">
              <a16:creationId xmlns:a16="http://schemas.microsoft.com/office/drawing/2014/main" id="{D2A9FE18-0A47-6CAE-CD4E-EFB0C6C95138}"/>
            </a:ext>
          </a:extLst>
        </xdr:cNvPr>
        <xdr:cNvPicPr>
          <a:picLocks noChangeAspect="1"/>
        </xdr:cNvPicPr>
      </xdr:nvPicPr>
      <xdr:blipFill>
        <a:blip xmlns:r="http://schemas.openxmlformats.org/officeDocument/2006/relationships" r:link="rId35"/>
        <a:stretch>
          <a:fillRect/>
        </a:stretch>
      </xdr:blipFill>
      <xdr:spPr>
        <a:xfrm>
          <a:off x="4572000" y="7070725"/>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6</xdr:row>
      <xdr:rowOff>927100</xdr:rowOff>
    </xdr:from>
    <xdr:to>
      <xdr:col>10</xdr:col>
      <xdr:colOff>1092200</xdr:colOff>
      <xdr:row>7</xdr:row>
      <xdr:rowOff>104775</xdr:rowOff>
    </xdr:to>
    <xdr:pic>
      <xdr:nvPicPr>
        <xdr:cNvPr id="39" name="Picture 38">
          <a:hlinkClick xmlns:r="http://schemas.openxmlformats.org/officeDocument/2006/relationships" r:id="rId36" tooltip="Eco warriors&#10;&#10;Click to view on our website"/>
          <a:extLst>
            <a:ext uri="{FF2B5EF4-FFF2-40B4-BE49-F238E27FC236}">
              <a16:creationId xmlns:a16="http://schemas.microsoft.com/office/drawing/2014/main" id="{E5E88526-F68F-BDF6-84B1-98261A19E778}"/>
            </a:ext>
          </a:extLst>
        </xdr:cNvPr>
        <xdr:cNvPicPr>
          <a:picLocks noChangeAspect="1"/>
        </xdr:cNvPicPr>
      </xdr:nvPicPr>
      <xdr:blipFill>
        <a:blip xmlns:r="http://schemas.openxmlformats.org/officeDocument/2006/relationships" r:link="rId37"/>
        <a:stretch>
          <a:fillRect/>
        </a:stretch>
      </xdr:blipFill>
      <xdr:spPr>
        <a:xfrm>
          <a:off x="6000750" y="7070725"/>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8</xdr:row>
      <xdr:rowOff>927100</xdr:rowOff>
    </xdr:from>
    <xdr:to>
      <xdr:col>2</xdr:col>
      <xdr:colOff>1092200</xdr:colOff>
      <xdr:row>9</xdr:row>
      <xdr:rowOff>104775</xdr:rowOff>
    </xdr:to>
    <xdr:pic>
      <xdr:nvPicPr>
        <xdr:cNvPr id="41" name="Picture 40">
          <a:hlinkClick xmlns:r="http://schemas.openxmlformats.org/officeDocument/2006/relationships" r:id="rId38" tooltip="Explorers&#10;&#10;Click to view on our website"/>
          <a:extLst>
            <a:ext uri="{FF2B5EF4-FFF2-40B4-BE49-F238E27FC236}">
              <a16:creationId xmlns:a16="http://schemas.microsoft.com/office/drawing/2014/main" id="{4DD3B4B6-30BF-EE41-C95E-AA2BFA4B260B}"/>
            </a:ext>
          </a:extLst>
        </xdr:cNvPr>
        <xdr:cNvPicPr>
          <a:picLocks noChangeAspect="1"/>
        </xdr:cNvPicPr>
      </xdr:nvPicPr>
      <xdr:blipFill>
        <a:blip xmlns:r="http://schemas.openxmlformats.org/officeDocument/2006/relationships" r:link="rId39"/>
        <a:stretch>
          <a:fillRect/>
        </a:stretch>
      </xdr:blipFill>
      <xdr:spPr>
        <a:xfrm>
          <a:off x="285750" y="9118600"/>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8</xdr:row>
      <xdr:rowOff>922020</xdr:rowOff>
    </xdr:from>
    <xdr:to>
      <xdr:col>4</xdr:col>
      <xdr:colOff>1092200</xdr:colOff>
      <xdr:row>9</xdr:row>
      <xdr:rowOff>104775</xdr:rowOff>
    </xdr:to>
    <xdr:pic>
      <xdr:nvPicPr>
        <xdr:cNvPr id="43" name="Picture 42">
          <a:hlinkClick xmlns:r="http://schemas.openxmlformats.org/officeDocument/2006/relationships" r:id="rId40" tooltip="Inventors&#10;&#10;Click to view on our website"/>
          <a:extLst>
            <a:ext uri="{FF2B5EF4-FFF2-40B4-BE49-F238E27FC236}">
              <a16:creationId xmlns:a16="http://schemas.microsoft.com/office/drawing/2014/main" id="{7049E4CB-95BC-C6A2-BFDD-072213AA0743}"/>
            </a:ext>
          </a:extLst>
        </xdr:cNvPr>
        <xdr:cNvPicPr>
          <a:picLocks noChangeAspect="1"/>
        </xdr:cNvPicPr>
      </xdr:nvPicPr>
      <xdr:blipFill>
        <a:blip xmlns:r="http://schemas.openxmlformats.org/officeDocument/2006/relationships" r:link="rId41"/>
        <a:stretch>
          <a:fillRect/>
        </a:stretch>
      </xdr:blipFill>
      <xdr:spPr>
        <a:xfrm>
          <a:off x="1714500" y="9113520"/>
          <a:ext cx="1016000" cy="10210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8</xdr:row>
      <xdr:rowOff>934720</xdr:rowOff>
    </xdr:from>
    <xdr:to>
      <xdr:col>6</xdr:col>
      <xdr:colOff>1092200</xdr:colOff>
      <xdr:row>9</xdr:row>
      <xdr:rowOff>104775</xdr:rowOff>
    </xdr:to>
    <xdr:pic>
      <xdr:nvPicPr>
        <xdr:cNvPr id="45" name="Picture 44">
          <a:hlinkClick xmlns:r="http://schemas.openxmlformats.org/officeDocument/2006/relationships" r:id="rId42" tooltip="Medicine&#10;&#10;Click to view on our website"/>
          <a:extLst>
            <a:ext uri="{FF2B5EF4-FFF2-40B4-BE49-F238E27FC236}">
              <a16:creationId xmlns:a16="http://schemas.microsoft.com/office/drawing/2014/main" id="{C3854C34-C3D9-97CC-FA9E-1F50BB934DAE}"/>
            </a:ext>
          </a:extLst>
        </xdr:cNvPr>
        <xdr:cNvPicPr>
          <a:picLocks noChangeAspect="1"/>
        </xdr:cNvPicPr>
      </xdr:nvPicPr>
      <xdr:blipFill>
        <a:blip xmlns:r="http://schemas.openxmlformats.org/officeDocument/2006/relationships" r:link="rId43"/>
        <a:stretch>
          <a:fillRect/>
        </a:stretch>
      </xdr:blipFill>
      <xdr:spPr>
        <a:xfrm>
          <a:off x="3143250" y="9126220"/>
          <a:ext cx="1016000" cy="10083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8</xdr:row>
      <xdr:rowOff>927100</xdr:rowOff>
    </xdr:from>
    <xdr:to>
      <xdr:col>8</xdr:col>
      <xdr:colOff>1092200</xdr:colOff>
      <xdr:row>9</xdr:row>
      <xdr:rowOff>104775</xdr:rowOff>
    </xdr:to>
    <xdr:pic>
      <xdr:nvPicPr>
        <xdr:cNvPr id="47" name="Picture 46">
          <a:hlinkClick xmlns:r="http://schemas.openxmlformats.org/officeDocument/2006/relationships" r:id="rId44" tooltip="Scientists&#10;&#10;Click to view on our website"/>
          <a:extLst>
            <a:ext uri="{FF2B5EF4-FFF2-40B4-BE49-F238E27FC236}">
              <a16:creationId xmlns:a16="http://schemas.microsoft.com/office/drawing/2014/main" id="{B2185E5C-6BC8-A24D-FC45-3B9D9CAA2A93}"/>
            </a:ext>
          </a:extLst>
        </xdr:cNvPr>
        <xdr:cNvPicPr>
          <a:picLocks noChangeAspect="1"/>
        </xdr:cNvPicPr>
      </xdr:nvPicPr>
      <xdr:blipFill>
        <a:blip xmlns:r="http://schemas.openxmlformats.org/officeDocument/2006/relationships" r:link="rId45"/>
        <a:stretch>
          <a:fillRect/>
        </a:stretch>
      </xdr:blipFill>
      <xdr:spPr>
        <a:xfrm>
          <a:off x="4572000" y="9118600"/>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8</xdr:row>
      <xdr:rowOff>952500</xdr:rowOff>
    </xdr:from>
    <xdr:to>
      <xdr:col>10</xdr:col>
      <xdr:colOff>1092200</xdr:colOff>
      <xdr:row>9</xdr:row>
      <xdr:rowOff>104775</xdr:rowOff>
    </xdr:to>
    <xdr:pic>
      <xdr:nvPicPr>
        <xdr:cNvPr id="49" name="Picture 48">
          <a:hlinkClick xmlns:r="http://schemas.openxmlformats.org/officeDocument/2006/relationships" r:id="rId46" tooltip="Space&#10;&#10;Click to view on our website"/>
          <a:extLst>
            <a:ext uri="{FF2B5EF4-FFF2-40B4-BE49-F238E27FC236}">
              <a16:creationId xmlns:a16="http://schemas.microsoft.com/office/drawing/2014/main" id="{ED1991B0-C24F-9F73-C7F3-419288C72D11}"/>
            </a:ext>
          </a:extLst>
        </xdr:cNvPr>
        <xdr:cNvPicPr>
          <a:picLocks noChangeAspect="1"/>
        </xdr:cNvPicPr>
      </xdr:nvPicPr>
      <xdr:blipFill>
        <a:blip xmlns:r="http://schemas.openxmlformats.org/officeDocument/2006/relationships" r:link="rId47"/>
        <a:stretch>
          <a:fillRect/>
        </a:stretch>
      </xdr:blipFill>
      <xdr:spPr>
        <a:xfrm>
          <a:off x="6000750" y="9144000"/>
          <a:ext cx="1016000" cy="9906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10</xdr:row>
      <xdr:rowOff>781958</xdr:rowOff>
    </xdr:from>
    <xdr:to>
      <xdr:col>2</xdr:col>
      <xdr:colOff>1092200</xdr:colOff>
      <xdr:row>11</xdr:row>
      <xdr:rowOff>104776</xdr:rowOff>
    </xdr:to>
    <xdr:pic>
      <xdr:nvPicPr>
        <xdr:cNvPr id="51" name="Picture 50">
          <a:hlinkClick xmlns:r="http://schemas.openxmlformats.org/officeDocument/2006/relationships" r:id="rId48" tooltip="Goldilocks and the three bears&#10;Alperin, Mara&#10;Click to view on our website"/>
          <a:extLst>
            <a:ext uri="{FF2B5EF4-FFF2-40B4-BE49-F238E27FC236}">
              <a16:creationId xmlns:a16="http://schemas.microsoft.com/office/drawing/2014/main" id="{DAF118CD-DD6A-1DF9-7293-E99202B223A7}"/>
            </a:ext>
          </a:extLst>
        </xdr:cNvPr>
        <xdr:cNvPicPr>
          <a:picLocks noChangeAspect="1"/>
        </xdr:cNvPicPr>
      </xdr:nvPicPr>
      <xdr:blipFill>
        <a:blip xmlns:r="http://schemas.openxmlformats.org/officeDocument/2006/relationships" r:link="rId49"/>
        <a:stretch>
          <a:fillRect/>
        </a:stretch>
      </xdr:blipFill>
      <xdr:spPr>
        <a:xfrm>
          <a:off x="285750" y="11021333"/>
          <a:ext cx="1016000" cy="1161143"/>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10</xdr:row>
      <xdr:rowOff>889000</xdr:rowOff>
    </xdr:from>
    <xdr:to>
      <xdr:col>4</xdr:col>
      <xdr:colOff>1092200</xdr:colOff>
      <xdr:row>11</xdr:row>
      <xdr:rowOff>104775</xdr:rowOff>
    </xdr:to>
    <xdr:pic>
      <xdr:nvPicPr>
        <xdr:cNvPr id="53" name="Picture 52">
          <a:hlinkClick xmlns:r="http://schemas.openxmlformats.org/officeDocument/2006/relationships" r:id="rId50" tooltip="Lost and found&#10;Jeffers, Oliver&#10;Click to view on our website"/>
          <a:extLst>
            <a:ext uri="{FF2B5EF4-FFF2-40B4-BE49-F238E27FC236}">
              <a16:creationId xmlns:a16="http://schemas.microsoft.com/office/drawing/2014/main" id="{5BAEF42B-511D-48E7-F856-494C45426974}"/>
            </a:ext>
          </a:extLst>
        </xdr:cNvPr>
        <xdr:cNvPicPr>
          <a:picLocks noChangeAspect="1"/>
        </xdr:cNvPicPr>
      </xdr:nvPicPr>
      <xdr:blipFill>
        <a:blip xmlns:r="http://schemas.openxmlformats.org/officeDocument/2006/relationships" r:link="rId51"/>
        <a:stretch>
          <a:fillRect/>
        </a:stretch>
      </xdr:blipFill>
      <xdr:spPr>
        <a:xfrm>
          <a:off x="1714500" y="11128375"/>
          <a:ext cx="1016000" cy="10541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10</xdr:row>
      <xdr:rowOff>927100</xdr:rowOff>
    </xdr:from>
    <xdr:to>
      <xdr:col>6</xdr:col>
      <xdr:colOff>1092200</xdr:colOff>
      <xdr:row>11</xdr:row>
      <xdr:rowOff>104775</xdr:rowOff>
    </xdr:to>
    <xdr:pic>
      <xdr:nvPicPr>
        <xdr:cNvPr id="55" name="Picture 54">
          <a:hlinkClick xmlns:r="http://schemas.openxmlformats.org/officeDocument/2006/relationships" r:id="rId52" tooltip="Meg &amp; Mog&#10;Nicoll, Helen&#10;Click to view on our website"/>
          <a:extLst>
            <a:ext uri="{FF2B5EF4-FFF2-40B4-BE49-F238E27FC236}">
              <a16:creationId xmlns:a16="http://schemas.microsoft.com/office/drawing/2014/main" id="{2B417DFD-4DF9-35C6-5926-482C832A4D1D}"/>
            </a:ext>
          </a:extLst>
        </xdr:cNvPr>
        <xdr:cNvPicPr>
          <a:picLocks noChangeAspect="1"/>
        </xdr:cNvPicPr>
      </xdr:nvPicPr>
      <xdr:blipFill>
        <a:blip xmlns:r="http://schemas.openxmlformats.org/officeDocument/2006/relationships" r:link="rId53"/>
        <a:stretch>
          <a:fillRect/>
        </a:stretch>
      </xdr:blipFill>
      <xdr:spPr>
        <a:xfrm>
          <a:off x="3143250" y="11166475"/>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10</xdr:row>
      <xdr:rowOff>622300</xdr:rowOff>
    </xdr:from>
    <xdr:to>
      <xdr:col>8</xdr:col>
      <xdr:colOff>1092200</xdr:colOff>
      <xdr:row>11</xdr:row>
      <xdr:rowOff>104775</xdr:rowOff>
    </xdr:to>
    <xdr:pic>
      <xdr:nvPicPr>
        <xdr:cNvPr id="57" name="Picture 56">
          <a:hlinkClick xmlns:r="http://schemas.openxmlformats.org/officeDocument/2006/relationships" r:id="rId54" tooltip="Funnybones&#10;Ahlberg, Allan&#10;Click to view on our website"/>
          <a:extLst>
            <a:ext uri="{FF2B5EF4-FFF2-40B4-BE49-F238E27FC236}">
              <a16:creationId xmlns:a16="http://schemas.microsoft.com/office/drawing/2014/main" id="{EB28313A-A493-272E-D4D1-8AC818B92D14}"/>
            </a:ext>
          </a:extLst>
        </xdr:cNvPr>
        <xdr:cNvPicPr>
          <a:picLocks noChangeAspect="1"/>
        </xdr:cNvPicPr>
      </xdr:nvPicPr>
      <xdr:blipFill>
        <a:blip xmlns:r="http://schemas.openxmlformats.org/officeDocument/2006/relationships" r:link="rId55"/>
        <a:stretch>
          <a:fillRect/>
        </a:stretch>
      </xdr:blipFill>
      <xdr:spPr>
        <a:xfrm>
          <a:off x="4572000" y="10861675"/>
          <a:ext cx="1016000" cy="13208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10</xdr:row>
      <xdr:rowOff>769620</xdr:rowOff>
    </xdr:from>
    <xdr:to>
      <xdr:col>10</xdr:col>
      <xdr:colOff>1092200</xdr:colOff>
      <xdr:row>11</xdr:row>
      <xdr:rowOff>104775</xdr:rowOff>
    </xdr:to>
    <xdr:pic>
      <xdr:nvPicPr>
        <xdr:cNvPr id="59" name="Picture 58">
          <a:hlinkClick xmlns:r="http://schemas.openxmlformats.org/officeDocument/2006/relationships" r:id="rId56" tooltip="You choose&#10;Goodhart, Pippa&#10;Click to view on our website"/>
          <a:extLst>
            <a:ext uri="{FF2B5EF4-FFF2-40B4-BE49-F238E27FC236}">
              <a16:creationId xmlns:a16="http://schemas.microsoft.com/office/drawing/2014/main" id="{C0A014BE-832A-0E2F-D86A-D9AAB8313D14}"/>
            </a:ext>
          </a:extLst>
        </xdr:cNvPr>
        <xdr:cNvPicPr>
          <a:picLocks noChangeAspect="1"/>
        </xdr:cNvPicPr>
      </xdr:nvPicPr>
      <xdr:blipFill>
        <a:blip xmlns:r="http://schemas.openxmlformats.org/officeDocument/2006/relationships" r:link="rId57"/>
        <a:stretch>
          <a:fillRect/>
        </a:stretch>
      </xdr:blipFill>
      <xdr:spPr>
        <a:xfrm>
          <a:off x="6000750" y="11008995"/>
          <a:ext cx="1016000" cy="11734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12</xdr:row>
      <xdr:rowOff>815340</xdr:rowOff>
    </xdr:from>
    <xdr:to>
      <xdr:col>2</xdr:col>
      <xdr:colOff>1092200</xdr:colOff>
      <xdr:row>13</xdr:row>
      <xdr:rowOff>104775</xdr:rowOff>
    </xdr:to>
    <xdr:pic>
      <xdr:nvPicPr>
        <xdr:cNvPr id="61" name="Picture 60">
          <a:hlinkClick xmlns:r="http://schemas.openxmlformats.org/officeDocument/2006/relationships" r:id="rId58" tooltip="People need people&#10;Zephaniah, Benjamin&#10;Click to view on our website"/>
          <a:extLst>
            <a:ext uri="{FF2B5EF4-FFF2-40B4-BE49-F238E27FC236}">
              <a16:creationId xmlns:a16="http://schemas.microsoft.com/office/drawing/2014/main" id="{7479C53D-ABE4-AEF1-7A69-9959685A9000}"/>
            </a:ext>
          </a:extLst>
        </xdr:cNvPr>
        <xdr:cNvPicPr>
          <a:picLocks noChangeAspect="1"/>
        </xdr:cNvPicPr>
      </xdr:nvPicPr>
      <xdr:blipFill>
        <a:blip xmlns:r="http://schemas.openxmlformats.org/officeDocument/2006/relationships" r:link="rId59"/>
        <a:stretch>
          <a:fillRect/>
        </a:stretch>
      </xdr:blipFill>
      <xdr:spPr>
        <a:xfrm>
          <a:off x="285750" y="13102590"/>
          <a:ext cx="1016000" cy="11277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12</xdr:row>
      <xdr:rowOff>795078</xdr:rowOff>
    </xdr:from>
    <xdr:to>
      <xdr:col>4</xdr:col>
      <xdr:colOff>1092200</xdr:colOff>
      <xdr:row>13</xdr:row>
      <xdr:rowOff>104776</xdr:rowOff>
    </xdr:to>
    <xdr:pic>
      <xdr:nvPicPr>
        <xdr:cNvPr id="63" name="Picture 62">
          <a:hlinkClick xmlns:r="http://schemas.openxmlformats.org/officeDocument/2006/relationships" r:id="rId60" tooltip="In every house, on every street&#10;Hitchman, Jess&#10;Click to view on our website"/>
          <a:extLst>
            <a:ext uri="{FF2B5EF4-FFF2-40B4-BE49-F238E27FC236}">
              <a16:creationId xmlns:a16="http://schemas.microsoft.com/office/drawing/2014/main" id="{2A966458-2BBD-76E1-82E6-29E0FF2389CD}"/>
            </a:ext>
          </a:extLst>
        </xdr:cNvPr>
        <xdr:cNvPicPr>
          <a:picLocks noChangeAspect="1"/>
        </xdr:cNvPicPr>
      </xdr:nvPicPr>
      <xdr:blipFill>
        <a:blip xmlns:r="http://schemas.openxmlformats.org/officeDocument/2006/relationships" r:link="rId61"/>
        <a:stretch>
          <a:fillRect/>
        </a:stretch>
      </xdr:blipFill>
      <xdr:spPr>
        <a:xfrm>
          <a:off x="1714500" y="13082328"/>
          <a:ext cx="1016000" cy="1148023"/>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12</xdr:row>
      <xdr:rowOff>802640</xdr:rowOff>
    </xdr:from>
    <xdr:to>
      <xdr:col>6</xdr:col>
      <xdr:colOff>1092200</xdr:colOff>
      <xdr:row>13</xdr:row>
      <xdr:rowOff>104775</xdr:rowOff>
    </xdr:to>
    <xdr:pic>
      <xdr:nvPicPr>
        <xdr:cNvPr id="65" name="Picture 64">
          <a:hlinkClick xmlns:r="http://schemas.openxmlformats.org/officeDocument/2006/relationships" r:id="rId62" tooltip="Who are you?&#10;Halls, Smriti&#10;Click to view on our website"/>
          <a:extLst>
            <a:ext uri="{FF2B5EF4-FFF2-40B4-BE49-F238E27FC236}">
              <a16:creationId xmlns:a16="http://schemas.microsoft.com/office/drawing/2014/main" id="{5473A020-1E85-618B-E61A-52E5A276A7E9}"/>
            </a:ext>
          </a:extLst>
        </xdr:cNvPr>
        <xdr:cNvPicPr>
          <a:picLocks noChangeAspect="1"/>
        </xdr:cNvPicPr>
      </xdr:nvPicPr>
      <xdr:blipFill>
        <a:blip xmlns:r="http://schemas.openxmlformats.org/officeDocument/2006/relationships" r:link="rId63"/>
        <a:stretch>
          <a:fillRect/>
        </a:stretch>
      </xdr:blipFill>
      <xdr:spPr>
        <a:xfrm>
          <a:off x="3143250" y="13089890"/>
          <a:ext cx="1016000" cy="11404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12</xdr:row>
      <xdr:rowOff>800100</xdr:rowOff>
    </xdr:from>
    <xdr:to>
      <xdr:col>8</xdr:col>
      <xdr:colOff>1092200</xdr:colOff>
      <xdr:row>13</xdr:row>
      <xdr:rowOff>104775</xdr:rowOff>
    </xdr:to>
    <xdr:pic>
      <xdr:nvPicPr>
        <xdr:cNvPr id="67" name="Picture 66">
          <a:hlinkClick xmlns:r="http://schemas.openxmlformats.org/officeDocument/2006/relationships" r:id="rId64" tooltip="Elephant in my kitchen!&#10;Halls, Smriti&#10;Click to view on our website"/>
          <a:extLst>
            <a:ext uri="{FF2B5EF4-FFF2-40B4-BE49-F238E27FC236}">
              <a16:creationId xmlns:a16="http://schemas.microsoft.com/office/drawing/2014/main" id="{92B58455-872D-7E5D-6556-A3AEA98D604C}"/>
            </a:ext>
          </a:extLst>
        </xdr:cNvPr>
        <xdr:cNvPicPr>
          <a:picLocks noChangeAspect="1"/>
        </xdr:cNvPicPr>
      </xdr:nvPicPr>
      <xdr:blipFill>
        <a:blip xmlns:r="http://schemas.openxmlformats.org/officeDocument/2006/relationships" r:link="rId65"/>
        <a:stretch>
          <a:fillRect/>
        </a:stretch>
      </xdr:blipFill>
      <xdr:spPr>
        <a:xfrm>
          <a:off x="4572000" y="13087350"/>
          <a:ext cx="1016000" cy="1143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12</xdr:row>
      <xdr:rowOff>711200</xdr:rowOff>
    </xdr:from>
    <xdr:to>
      <xdr:col>10</xdr:col>
      <xdr:colOff>1092200</xdr:colOff>
      <xdr:row>13</xdr:row>
      <xdr:rowOff>104775</xdr:rowOff>
    </xdr:to>
    <xdr:pic>
      <xdr:nvPicPr>
        <xdr:cNvPr id="69" name="Picture 68">
          <a:hlinkClick xmlns:r="http://schemas.openxmlformats.org/officeDocument/2006/relationships" r:id="rId66" tooltip="Come over to my house&#10;Hull, Eliza&#10;Click to view on our website"/>
          <a:extLst>
            <a:ext uri="{FF2B5EF4-FFF2-40B4-BE49-F238E27FC236}">
              <a16:creationId xmlns:a16="http://schemas.microsoft.com/office/drawing/2014/main" id="{07625EB7-055D-C1DC-3552-89583A57513D}"/>
            </a:ext>
          </a:extLst>
        </xdr:cNvPr>
        <xdr:cNvPicPr>
          <a:picLocks noChangeAspect="1"/>
        </xdr:cNvPicPr>
      </xdr:nvPicPr>
      <xdr:blipFill>
        <a:blip xmlns:r="http://schemas.openxmlformats.org/officeDocument/2006/relationships" r:link="rId67"/>
        <a:stretch>
          <a:fillRect/>
        </a:stretch>
      </xdr:blipFill>
      <xdr:spPr>
        <a:xfrm>
          <a:off x="6000750" y="12998450"/>
          <a:ext cx="1016000" cy="12319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14</xdr:row>
      <xdr:rowOff>517136</xdr:rowOff>
    </xdr:from>
    <xdr:to>
      <xdr:col>2</xdr:col>
      <xdr:colOff>1092200</xdr:colOff>
      <xdr:row>15</xdr:row>
      <xdr:rowOff>104776</xdr:rowOff>
    </xdr:to>
    <xdr:pic>
      <xdr:nvPicPr>
        <xdr:cNvPr id="71" name="Picture 70">
          <a:hlinkClick xmlns:r="http://schemas.openxmlformats.org/officeDocument/2006/relationships" r:id="rId68" tooltip="I want my hat back&#10;Klassen, Jon&#10;Click to view on our website"/>
          <a:extLst>
            <a:ext uri="{FF2B5EF4-FFF2-40B4-BE49-F238E27FC236}">
              <a16:creationId xmlns:a16="http://schemas.microsoft.com/office/drawing/2014/main" id="{64913178-C36B-C9A1-CA8A-D9ABD6B1C442}"/>
            </a:ext>
          </a:extLst>
        </xdr:cNvPr>
        <xdr:cNvPicPr>
          <a:picLocks noChangeAspect="1"/>
        </xdr:cNvPicPr>
      </xdr:nvPicPr>
      <xdr:blipFill>
        <a:blip xmlns:r="http://schemas.openxmlformats.org/officeDocument/2006/relationships" r:link="rId69"/>
        <a:stretch>
          <a:fillRect/>
        </a:stretch>
      </xdr:blipFill>
      <xdr:spPr>
        <a:xfrm>
          <a:off x="285750" y="14852261"/>
          <a:ext cx="1016000" cy="1425965"/>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14</xdr:row>
      <xdr:rowOff>1158240</xdr:rowOff>
    </xdr:from>
    <xdr:to>
      <xdr:col>4</xdr:col>
      <xdr:colOff>1092200</xdr:colOff>
      <xdr:row>15</xdr:row>
      <xdr:rowOff>104775</xdr:rowOff>
    </xdr:to>
    <xdr:pic>
      <xdr:nvPicPr>
        <xdr:cNvPr id="73" name="Picture 72">
          <a:hlinkClick xmlns:r="http://schemas.openxmlformats.org/officeDocument/2006/relationships" r:id="rId70" tooltip="Wow! said the owl&#10;Hopgood, Tim&#10;Click to view on our website"/>
          <a:extLst>
            <a:ext uri="{FF2B5EF4-FFF2-40B4-BE49-F238E27FC236}">
              <a16:creationId xmlns:a16="http://schemas.microsoft.com/office/drawing/2014/main" id="{23C6D08C-A6FB-5CA3-DB42-B090EB6779EC}"/>
            </a:ext>
          </a:extLst>
        </xdr:cNvPr>
        <xdr:cNvPicPr>
          <a:picLocks noChangeAspect="1"/>
        </xdr:cNvPicPr>
      </xdr:nvPicPr>
      <xdr:blipFill>
        <a:blip xmlns:r="http://schemas.openxmlformats.org/officeDocument/2006/relationships" r:link="rId71"/>
        <a:stretch>
          <a:fillRect/>
        </a:stretch>
      </xdr:blipFill>
      <xdr:spPr>
        <a:xfrm>
          <a:off x="1714500" y="15493365"/>
          <a:ext cx="1016000" cy="7848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14</xdr:row>
      <xdr:rowOff>698500</xdr:rowOff>
    </xdr:from>
    <xdr:to>
      <xdr:col>6</xdr:col>
      <xdr:colOff>1092200</xdr:colOff>
      <xdr:row>15</xdr:row>
      <xdr:rowOff>104775</xdr:rowOff>
    </xdr:to>
    <xdr:pic>
      <xdr:nvPicPr>
        <xdr:cNvPr id="75" name="Picture 74">
          <a:hlinkClick xmlns:r="http://schemas.openxmlformats.org/officeDocument/2006/relationships" r:id="rId72" tooltip="Mabel and the mountain&#10;Hillyard, Kim&#10;Click to view on our website"/>
          <a:extLst>
            <a:ext uri="{FF2B5EF4-FFF2-40B4-BE49-F238E27FC236}">
              <a16:creationId xmlns:a16="http://schemas.microsoft.com/office/drawing/2014/main" id="{4B155219-C403-06BB-A539-45D269F1A8F9}"/>
            </a:ext>
          </a:extLst>
        </xdr:cNvPr>
        <xdr:cNvPicPr>
          <a:picLocks noChangeAspect="1"/>
        </xdr:cNvPicPr>
      </xdr:nvPicPr>
      <xdr:blipFill>
        <a:blip xmlns:r="http://schemas.openxmlformats.org/officeDocument/2006/relationships" r:link="rId73"/>
        <a:stretch>
          <a:fillRect/>
        </a:stretch>
      </xdr:blipFill>
      <xdr:spPr>
        <a:xfrm>
          <a:off x="3143250" y="15033625"/>
          <a:ext cx="1016000" cy="12446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14</xdr:row>
      <xdr:rowOff>921994</xdr:rowOff>
    </xdr:from>
    <xdr:to>
      <xdr:col>8</xdr:col>
      <xdr:colOff>1092200</xdr:colOff>
      <xdr:row>15</xdr:row>
      <xdr:rowOff>104775</xdr:rowOff>
    </xdr:to>
    <xdr:pic>
      <xdr:nvPicPr>
        <xdr:cNvPr id="77" name="Picture 76">
          <a:hlinkClick xmlns:r="http://schemas.openxmlformats.org/officeDocument/2006/relationships" r:id="rId74" tooltip="The dot&#10;Reynolds, Peter H&#10;Click to view on our website"/>
          <a:extLst>
            <a:ext uri="{FF2B5EF4-FFF2-40B4-BE49-F238E27FC236}">
              <a16:creationId xmlns:a16="http://schemas.microsoft.com/office/drawing/2014/main" id="{B73F83E2-6508-8E3A-DF43-5848A1210E7B}"/>
            </a:ext>
          </a:extLst>
        </xdr:cNvPr>
        <xdr:cNvPicPr>
          <a:picLocks noChangeAspect="1"/>
        </xdr:cNvPicPr>
      </xdr:nvPicPr>
      <xdr:blipFill>
        <a:blip xmlns:r="http://schemas.openxmlformats.org/officeDocument/2006/relationships" r:link="rId75"/>
        <a:stretch>
          <a:fillRect/>
        </a:stretch>
      </xdr:blipFill>
      <xdr:spPr>
        <a:xfrm>
          <a:off x="4572000" y="15257119"/>
          <a:ext cx="1016000" cy="1021106"/>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14</xdr:row>
      <xdr:rowOff>670560</xdr:rowOff>
    </xdr:from>
    <xdr:to>
      <xdr:col>10</xdr:col>
      <xdr:colOff>1092200</xdr:colOff>
      <xdr:row>15</xdr:row>
      <xdr:rowOff>104775</xdr:rowOff>
    </xdr:to>
    <xdr:pic>
      <xdr:nvPicPr>
        <xdr:cNvPr id="79" name="Picture 78">
          <a:hlinkClick xmlns:r="http://schemas.openxmlformats.org/officeDocument/2006/relationships" r:id="rId76" tooltip="All through the night&#10;Faber, Polly&#10;Click to view on our website"/>
          <a:extLst>
            <a:ext uri="{FF2B5EF4-FFF2-40B4-BE49-F238E27FC236}">
              <a16:creationId xmlns:a16="http://schemas.microsoft.com/office/drawing/2014/main" id="{DC70F319-05ED-87EA-AE50-86ADD815A824}"/>
            </a:ext>
          </a:extLst>
        </xdr:cNvPr>
        <xdr:cNvPicPr>
          <a:picLocks noChangeAspect="1"/>
        </xdr:cNvPicPr>
      </xdr:nvPicPr>
      <xdr:blipFill>
        <a:blip xmlns:r="http://schemas.openxmlformats.org/officeDocument/2006/relationships" r:link="rId77"/>
        <a:stretch>
          <a:fillRect/>
        </a:stretch>
      </xdr:blipFill>
      <xdr:spPr>
        <a:xfrm>
          <a:off x="6000750" y="15005685"/>
          <a:ext cx="1016000" cy="12725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16</xdr:row>
      <xdr:rowOff>929640</xdr:rowOff>
    </xdr:from>
    <xdr:to>
      <xdr:col>2</xdr:col>
      <xdr:colOff>1092200</xdr:colOff>
      <xdr:row>17</xdr:row>
      <xdr:rowOff>104775</xdr:rowOff>
    </xdr:to>
    <xdr:pic>
      <xdr:nvPicPr>
        <xdr:cNvPr id="81" name="Picture 80">
          <a:hlinkClick xmlns:r="http://schemas.openxmlformats.org/officeDocument/2006/relationships" r:id="rId78" tooltip="The same but different too&#10;Newson, Karl&#10;Click to view on our website"/>
          <a:extLst>
            <a:ext uri="{FF2B5EF4-FFF2-40B4-BE49-F238E27FC236}">
              <a16:creationId xmlns:a16="http://schemas.microsoft.com/office/drawing/2014/main" id="{F01F0CB0-3ACA-AD12-CEC5-CE87DB815BC1}"/>
            </a:ext>
          </a:extLst>
        </xdr:cNvPr>
        <xdr:cNvPicPr>
          <a:picLocks noChangeAspect="1"/>
        </xdr:cNvPicPr>
      </xdr:nvPicPr>
      <xdr:blipFill>
        <a:blip xmlns:r="http://schemas.openxmlformats.org/officeDocument/2006/relationships" r:link="rId79"/>
        <a:stretch>
          <a:fillRect/>
        </a:stretch>
      </xdr:blipFill>
      <xdr:spPr>
        <a:xfrm>
          <a:off x="285750" y="17312640"/>
          <a:ext cx="1016000" cy="10134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16</xdr:row>
      <xdr:rowOff>1127760</xdr:rowOff>
    </xdr:from>
    <xdr:to>
      <xdr:col>4</xdr:col>
      <xdr:colOff>1092200</xdr:colOff>
      <xdr:row>17</xdr:row>
      <xdr:rowOff>104775</xdr:rowOff>
    </xdr:to>
    <xdr:pic>
      <xdr:nvPicPr>
        <xdr:cNvPr id="83" name="Picture 82">
          <a:hlinkClick xmlns:r="http://schemas.openxmlformats.org/officeDocument/2006/relationships" r:id="rId80" tooltip="The extraordinary gardener&#10;Boughton, Sam&#10;Click to view on our website"/>
          <a:extLst>
            <a:ext uri="{FF2B5EF4-FFF2-40B4-BE49-F238E27FC236}">
              <a16:creationId xmlns:a16="http://schemas.microsoft.com/office/drawing/2014/main" id="{5F8719C7-E40F-086A-47DB-86D16A2D48E5}"/>
            </a:ext>
          </a:extLst>
        </xdr:cNvPr>
        <xdr:cNvPicPr>
          <a:picLocks noChangeAspect="1"/>
        </xdr:cNvPicPr>
      </xdr:nvPicPr>
      <xdr:blipFill>
        <a:blip xmlns:r="http://schemas.openxmlformats.org/officeDocument/2006/relationships" r:link="rId81"/>
        <a:stretch>
          <a:fillRect/>
        </a:stretch>
      </xdr:blipFill>
      <xdr:spPr>
        <a:xfrm>
          <a:off x="1714500" y="17510760"/>
          <a:ext cx="1016000" cy="8153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16</xdr:row>
      <xdr:rowOff>891532</xdr:rowOff>
    </xdr:from>
    <xdr:to>
      <xdr:col>6</xdr:col>
      <xdr:colOff>1092200</xdr:colOff>
      <xdr:row>17</xdr:row>
      <xdr:rowOff>104775</xdr:rowOff>
    </xdr:to>
    <xdr:pic>
      <xdr:nvPicPr>
        <xdr:cNvPr id="85" name="Picture 84">
          <a:hlinkClick xmlns:r="http://schemas.openxmlformats.org/officeDocument/2006/relationships" r:id="rId82" tooltip="I am Nefertiti&#10;Anang, Annemarie&#10;Click to view on our website"/>
          <a:extLst>
            <a:ext uri="{FF2B5EF4-FFF2-40B4-BE49-F238E27FC236}">
              <a16:creationId xmlns:a16="http://schemas.microsoft.com/office/drawing/2014/main" id="{B52A7C7E-FC2A-80C1-B053-A982A3166F39}"/>
            </a:ext>
          </a:extLst>
        </xdr:cNvPr>
        <xdr:cNvPicPr>
          <a:picLocks noChangeAspect="1"/>
        </xdr:cNvPicPr>
      </xdr:nvPicPr>
      <xdr:blipFill>
        <a:blip xmlns:r="http://schemas.openxmlformats.org/officeDocument/2006/relationships" r:link="rId83"/>
        <a:stretch>
          <a:fillRect/>
        </a:stretch>
      </xdr:blipFill>
      <xdr:spPr>
        <a:xfrm>
          <a:off x="3143250" y="17274532"/>
          <a:ext cx="1016000" cy="1051568"/>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16</xdr:row>
      <xdr:rowOff>927100</xdr:rowOff>
    </xdr:from>
    <xdr:to>
      <xdr:col>8</xdr:col>
      <xdr:colOff>1092200</xdr:colOff>
      <xdr:row>17</xdr:row>
      <xdr:rowOff>104775</xdr:rowOff>
    </xdr:to>
    <xdr:pic>
      <xdr:nvPicPr>
        <xdr:cNvPr id="87" name="Picture 86">
          <a:hlinkClick xmlns:r="http://schemas.openxmlformats.org/officeDocument/2006/relationships" r:id="rId84" tooltip="What happened to you?&#10;Catchpole, James&#10;Click to view on our website"/>
          <a:extLst>
            <a:ext uri="{FF2B5EF4-FFF2-40B4-BE49-F238E27FC236}">
              <a16:creationId xmlns:a16="http://schemas.microsoft.com/office/drawing/2014/main" id="{0D78BCD1-81E6-029C-FFC5-5288B2329B07}"/>
            </a:ext>
          </a:extLst>
        </xdr:cNvPr>
        <xdr:cNvPicPr>
          <a:picLocks noChangeAspect="1"/>
        </xdr:cNvPicPr>
      </xdr:nvPicPr>
      <xdr:blipFill>
        <a:blip xmlns:r="http://schemas.openxmlformats.org/officeDocument/2006/relationships" r:link="rId85"/>
        <a:stretch>
          <a:fillRect/>
        </a:stretch>
      </xdr:blipFill>
      <xdr:spPr>
        <a:xfrm>
          <a:off x="4572000" y="17310100"/>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16</xdr:row>
      <xdr:rowOff>802640</xdr:rowOff>
    </xdr:from>
    <xdr:to>
      <xdr:col>10</xdr:col>
      <xdr:colOff>1092200</xdr:colOff>
      <xdr:row>17</xdr:row>
      <xdr:rowOff>104775</xdr:rowOff>
    </xdr:to>
    <xdr:pic>
      <xdr:nvPicPr>
        <xdr:cNvPr id="89" name="Picture 88">
          <a:hlinkClick xmlns:r="http://schemas.openxmlformats.org/officeDocument/2006/relationships" r:id="rId86" tooltip="Splash&#10;Cashmore, Claire&#10;Click to view on our website"/>
          <a:extLst>
            <a:ext uri="{FF2B5EF4-FFF2-40B4-BE49-F238E27FC236}">
              <a16:creationId xmlns:a16="http://schemas.microsoft.com/office/drawing/2014/main" id="{C5B5658E-78AB-122B-25CD-0EEBD42C4811}"/>
            </a:ext>
          </a:extLst>
        </xdr:cNvPr>
        <xdr:cNvPicPr>
          <a:picLocks noChangeAspect="1"/>
        </xdr:cNvPicPr>
      </xdr:nvPicPr>
      <xdr:blipFill>
        <a:blip xmlns:r="http://schemas.openxmlformats.org/officeDocument/2006/relationships" r:link="rId87"/>
        <a:stretch>
          <a:fillRect/>
        </a:stretch>
      </xdr:blipFill>
      <xdr:spPr>
        <a:xfrm>
          <a:off x="6000750" y="17185640"/>
          <a:ext cx="1016000" cy="11404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18</xdr:row>
      <xdr:rowOff>685800</xdr:rowOff>
    </xdr:from>
    <xdr:to>
      <xdr:col>2</xdr:col>
      <xdr:colOff>1092200</xdr:colOff>
      <xdr:row>19</xdr:row>
      <xdr:rowOff>104775</xdr:rowOff>
    </xdr:to>
    <xdr:pic>
      <xdr:nvPicPr>
        <xdr:cNvPr id="91" name="Picture 90">
          <a:hlinkClick xmlns:r="http://schemas.openxmlformats.org/officeDocument/2006/relationships" r:id="rId88" tooltip="The good egg&#10;John, Jory&#10;Click to view on our website"/>
          <a:extLst>
            <a:ext uri="{FF2B5EF4-FFF2-40B4-BE49-F238E27FC236}">
              <a16:creationId xmlns:a16="http://schemas.microsoft.com/office/drawing/2014/main" id="{2113760B-6814-CE1D-DE26-6607CA162023}"/>
            </a:ext>
          </a:extLst>
        </xdr:cNvPr>
        <xdr:cNvPicPr>
          <a:picLocks noChangeAspect="1"/>
        </xdr:cNvPicPr>
      </xdr:nvPicPr>
      <xdr:blipFill>
        <a:blip xmlns:r="http://schemas.openxmlformats.org/officeDocument/2006/relationships" r:link="rId89"/>
        <a:stretch>
          <a:fillRect/>
        </a:stretch>
      </xdr:blipFill>
      <xdr:spPr>
        <a:xfrm>
          <a:off x="285750" y="19116675"/>
          <a:ext cx="1016000" cy="12573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18</xdr:row>
      <xdr:rowOff>561340</xdr:rowOff>
    </xdr:from>
    <xdr:to>
      <xdr:col>4</xdr:col>
      <xdr:colOff>1092200</xdr:colOff>
      <xdr:row>19</xdr:row>
      <xdr:rowOff>104775</xdr:rowOff>
    </xdr:to>
    <xdr:pic>
      <xdr:nvPicPr>
        <xdr:cNvPr id="93" name="Picture 92">
          <a:hlinkClick xmlns:r="http://schemas.openxmlformats.org/officeDocument/2006/relationships" r:id="rId90" tooltip="Astro girl&#10;Wilson-Max, Ken&#10;Click to view on our website"/>
          <a:extLst>
            <a:ext uri="{FF2B5EF4-FFF2-40B4-BE49-F238E27FC236}">
              <a16:creationId xmlns:a16="http://schemas.microsoft.com/office/drawing/2014/main" id="{16AADC31-5595-B4F5-4C57-B89D1FCD3404}"/>
            </a:ext>
          </a:extLst>
        </xdr:cNvPr>
        <xdr:cNvPicPr>
          <a:picLocks noChangeAspect="1"/>
        </xdr:cNvPicPr>
      </xdr:nvPicPr>
      <xdr:blipFill>
        <a:blip xmlns:r="http://schemas.openxmlformats.org/officeDocument/2006/relationships" r:link="rId91"/>
        <a:stretch>
          <a:fillRect/>
        </a:stretch>
      </xdr:blipFill>
      <xdr:spPr>
        <a:xfrm>
          <a:off x="1714500" y="18992215"/>
          <a:ext cx="1016000" cy="13817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18</xdr:row>
      <xdr:rowOff>830580</xdr:rowOff>
    </xdr:from>
    <xdr:to>
      <xdr:col>6</xdr:col>
      <xdr:colOff>1092200</xdr:colOff>
      <xdr:row>19</xdr:row>
      <xdr:rowOff>104775</xdr:rowOff>
    </xdr:to>
    <xdr:pic>
      <xdr:nvPicPr>
        <xdr:cNvPr id="95" name="Picture 94">
          <a:hlinkClick xmlns:r="http://schemas.openxmlformats.org/officeDocument/2006/relationships" r:id="rId92" tooltip="The Worrysaurus&#10;Bright, Rachel&#10;Click to view on our website"/>
          <a:extLst>
            <a:ext uri="{FF2B5EF4-FFF2-40B4-BE49-F238E27FC236}">
              <a16:creationId xmlns:a16="http://schemas.microsoft.com/office/drawing/2014/main" id="{3752A85D-CEF3-42C3-940A-A3999B1C938E}"/>
            </a:ext>
          </a:extLst>
        </xdr:cNvPr>
        <xdr:cNvPicPr>
          <a:picLocks noChangeAspect="1"/>
        </xdr:cNvPicPr>
      </xdr:nvPicPr>
      <xdr:blipFill>
        <a:blip xmlns:r="http://schemas.openxmlformats.org/officeDocument/2006/relationships" r:link="rId93"/>
        <a:stretch>
          <a:fillRect/>
        </a:stretch>
      </xdr:blipFill>
      <xdr:spPr>
        <a:xfrm>
          <a:off x="3143250" y="19261455"/>
          <a:ext cx="1016000" cy="11125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18</xdr:row>
      <xdr:rowOff>777240</xdr:rowOff>
    </xdr:from>
    <xdr:to>
      <xdr:col>8</xdr:col>
      <xdr:colOff>1092200</xdr:colOff>
      <xdr:row>19</xdr:row>
      <xdr:rowOff>104775</xdr:rowOff>
    </xdr:to>
    <xdr:pic>
      <xdr:nvPicPr>
        <xdr:cNvPr id="97" name="Picture 96">
          <a:hlinkClick xmlns:r="http://schemas.openxmlformats.org/officeDocument/2006/relationships" r:id="rId94" tooltip="Tidy&#10;Gravett, Emily&#10;Click to view on our website"/>
          <a:extLst>
            <a:ext uri="{FF2B5EF4-FFF2-40B4-BE49-F238E27FC236}">
              <a16:creationId xmlns:a16="http://schemas.microsoft.com/office/drawing/2014/main" id="{1F5DFA9C-9E09-79B7-6EEC-1F55A59E1ABA}"/>
            </a:ext>
          </a:extLst>
        </xdr:cNvPr>
        <xdr:cNvPicPr>
          <a:picLocks noChangeAspect="1"/>
        </xdr:cNvPicPr>
      </xdr:nvPicPr>
      <xdr:blipFill>
        <a:blip xmlns:r="http://schemas.openxmlformats.org/officeDocument/2006/relationships" r:link="rId95"/>
        <a:stretch>
          <a:fillRect/>
        </a:stretch>
      </xdr:blipFill>
      <xdr:spPr>
        <a:xfrm>
          <a:off x="4572000" y="19208115"/>
          <a:ext cx="1016000" cy="11658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18</xdr:row>
      <xdr:rowOff>815340</xdr:rowOff>
    </xdr:from>
    <xdr:to>
      <xdr:col>10</xdr:col>
      <xdr:colOff>1092200</xdr:colOff>
      <xdr:row>19</xdr:row>
      <xdr:rowOff>104775</xdr:rowOff>
    </xdr:to>
    <xdr:pic>
      <xdr:nvPicPr>
        <xdr:cNvPr id="99" name="Picture 98">
          <a:hlinkClick xmlns:r="http://schemas.openxmlformats.org/officeDocument/2006/relationships" r:id="rId96" tooltip="Errol's garden&#10;Hibbs, Gillian&#10;Click to view on our website"/>
          <a:extLst>
            <a:ext uri="{FF2B5EF4-FFF2-40B4-BE49-F238E27FC236}">
              <a16:creationId xmlns:a16="http://schemas.microsoft.com/office/drawing/2014/main" id="{260EB3AE-7278-BA6C-29EF-1ACCCC1E5416}"/>
            </a:ext>
          </a:extLst>
        </xdr:cNvPr>
        <xdr:cNvPicPr>
          <a:picLocks noChangeAspect="1"/>
        </xdr:cNvPicPr>
      </xdr:nvPicPr>
      <xdr:blipFill>
        <a:blip xmlns:r="http://schemas.openxmlformats.org/officeDocument/2006/relationships" r:link="rId97"/>
        <a:stretch>
          <a:fillRect/>
        </a:stretch>
      </xdr:blipFill>
      <xdr:spPr>
        <a:xfrm>
          <a:off x="6000750" y="19246215"/>
          <a:ext cx="1016000" cy="11277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20</xdr:row>
      <xdr:rowOff>811068</xdr:rowOff>
    </xdr:from>
    <xdr:to>
      <xdr:col>2</xdr:col>
      <xdr:colOff>1092200</xdr:colOff>
      <xdr:row>21</xdr:row>
      <xdr:rowOff>104776</xdr:rowOff>
    </xdr:to>
    <xdr:pic>
      <xdr:nvPicPr>
        <xdr:cNvPr id="101" name="Picture 100">
          <a:hlinkClick xmlns:r="http://schemas.openxmlformats.org/officeDocument/2006/relationships" r:id="rId98" tooltip="A great big cuddle&#10;Rosen, Michael&#10;Click to view on our website"/>
          <a:extLst>
            <a:ext uri="{FF2B5EF4-FFF2-40B4-BE49-F238E27FC236}">
              <a16:creationId xmlns:a16="http://schemas.microsoft.com/office/drawing/2014/main" id="{B9D8B311-6E72-C677-1312-5E2048D2A0A3}"/>
            </a:ext>
          </a:extLst>
        </xdr:cNvPr>
        <xdr:cNvPicPr>
          <a:picLocks noChangeAspect="1"/>
        </xdr:cNvPicPr>
      </xdr:nvPicPr>
      <xdr:blipFill>
        <a:blip xmlns:r="http://schemas.openxmlformats.org/officeDocument/2006/relationships" r:link="rId99"/>
        <a:stretch>
          <a:fillRect/>
        </a:stretch>
      </xdr:blipFill>
      <xdr:spPr>
        <a:xfrm>
          <a:off x="285750" y="21289818"/>
          <a:ext cx="1016000" cy="1132033"/>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20</xdr:row>
      <xdr:rowOff>906780</xdr:rowOff>
    </xdr:from>
    <xdr:to>
      <xdr:col>4</xdr:col>
      <xdr:colOff>1092200</xdr:colOff>
      <xdr:row>21</xdr:row>
      <xdr:rowOff>104775</xdr:rowOff>
    </xdr:to>
    <xdr:pic>
      <xdr:nvPicPr>
        <xdr:cNvPr id="103" name="Picture 102">
          <a:hlinkClick xmlns:r="http://schemas.openxmlformats.org/officeDocument/2006/relationships" r:id="rId100" tooltip="The queen's hat&#10;Antony, Steve&#10;Click to view on our website"/>
          <a:extLst>
            <a:ext uri="{FF2B5EF4-FFF2-40B4-BE49-F238E27FC236}">
              <a16:creationId xmlns:a16="http://schemas.microsoft.com/office/drawing/2014/main" id="{E8D8031E-CE98-8C9C-C18C-BA7B5415C2A4}"/>
            </a:ext>
          </a:extLst>
        </xdr:cNvPr>
        <xdr:cNvPicPr>
          <a:picLocks noChangeAspect="1"/>
        </xdr:cNvPicPr>
      </xdr:nvPicPr>
      <xdr:blipFill>
        <a:blip xmlns:r="http://schemas.openxmlformats.org/officeDocument/2006/relationships" r:link="rId101"/>
        <a:stretch>
          <a:fillRect/>
        </a:stretch>
      </xdr:blipFill>
      <xdr:spPr>
        <a:xfrm>
          <a:off x="1714500" y="21385530"/>
          <a:ext cx="1016000" cy="10363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20</xdr:row>
      <xdr:rowOff>781958</xdr:rowOff>
    </xdr:from>
    <xdr:to>
      <xdr:col>6</xdr:col>
      <xdr:colOff>1092200</xdr:colOff>
      <xdr:row>21</xdr:row>
      <xdr:rowOff>104776</xdr:rowOff>
    </xdr:to>
    <xdr:pic>
      <xdr:nvPicPr>
        <xdr:cNvPr id="105" name="Picture 104">
          <a:hlinkClick xmlns:r="http://schemas.openxmlformats.org/officeDocument/2006/relationships" r:id="rId102" tooltip="The three little pigs&#10;Alperin, Mara&#10;Click to view on our website"/>
          <a:extLst>
            <a:ext uri="{FF2B5EF4-FFF2-40B4-BE49-F238E27FC236}">
              <a16:creationId xmlns:a16="http://schemas.microsoft.com/office/drawing/2014/main" id="{5D61A453-35F3-AB4E-6387-E9B8B8C8C161}"/>
            </a:ext>
          </a:extLst>
        </xdr:cNvPr>
        <xdr:cNvPicPr>
          <a:picLocks noChangeAspect="1"/>
        </xdr:cNvPicPr>
      </xdr:nvPicPr>
      <xdr:blipFill>
        <a:blip xmlns:r="http://schemas.openxmlformats.org/officeDocument/2006/relationships" r:link="rId103"/>
        <a:stretch>
          <a:fillRect/>
        </a:stretch>
      </xdr:blipFill>
      <xdr:spPr>
        <a:xfrm>
          <a:off x="3143250" y="21260708"/>
          <a:ext cx="1016000" cy="1161143"/>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20</xdr:row>
      <xdr:rowOff>861060</xdr:rowOff>
    </xdr:from>
    <xdr:to>
      <xdr:col>8</xdr:col>
      <xdr:colOff>1092200</xdr:colOff>
      <xdr:row>21</xdr:row>
      <xdr:rowOff>104775</xdr:rowOff>
    </xdr:to>
    <xdr:pic>
      <xdr:nvPicPr>
        <xdr:cNvPr id="107" name="Picture 106">
          <a:hlinkClick xmlns:r="http://schemas.openxmlformats.org/officeDocument/2006/relationships" r:id="rId104" tooltip="The body book&#10;&#10;Click to view on our website"/>
          <a:extLst>
            <a:ext uri="{FF2B5EF4-FFF2-40B4-BE49-F238E27FC236}">
              <a16:creationId xmlns:a16="http://schemas.microsoft.com/office/drawing/2014/main" id="{9A455650-E069-8F5C-283F-C5135BED7F53}"/>
            </a:ext>
          </a:extLst>
        </xdr:cNvPr>
        <xdr:cNvPicPr>
          <a:picLocks noChangeAspect="1"/>
        </xdr:cNvPicPr>
      </xdr:nvPicPr>
      <xdr:blipFill>
        <a:blip xmlns:r="http://schemas.openxmlformats.org/officeDocument/2006/relationships" r:link="rId105"/>
        <a:stretch>
          <a:fillRect/>
        </a:stretch>
      </xdr:blipFill>
      <xdr:spPr>
        <a:xfrm>
          <a:off x="4572000" y="21339810"/>
          <a:ext cx="1016000" cy="10820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20</xdr:row>
      <xdr:rowOff>927100</xdr:rowOff>
    </xdr:from>
    <xdr:to>
      <xdr:col>10</xdr:col>
      <xdr:colOff>1092200</xdr:colOff>
      <xdr:row>21</xdr:row>
      <xdr:rowOff>104775</xdr:rowOff>
    </xdr:to>
    <xdr:pic>
      <xdr:nvPicPr>
        <xdr:cNvPr id="109" name="Picture 108">
          <a:hlinkClick xmlns:r="http://schemas.openxmlformats.org/officeDocument/2006/relationships" r:id="rId106" tooltip="My hair&#10;Lee, Hannah&#10;Click to view on our website"/>
          <a:extLst>
            <a:ext uri="{FF2B5EF4-FFF2-40B4-BE49-F238E27FC236}">
              <a16:creationId xmlns:a16="http://schemas.microsoft.com/office/drawing/2014/main" id="{8D6B1D0F-1FA7-9F03-DBA7-146140C2A807}"/>
            </a:ext>
          </a:extLst>
        </xdr:cNvPr>
        <xdr:cNvPicPr>
          <a:picLocks noChangeAspect="1"/>
        </xdr:cNvPicPr>
      </xdr:nvPicPr>
      <xdr:blipFill>
        <a:blip xmlns:r="http://schemas.openxmlformats.org/officeDocument/2006/relationships" r:link="rId107"/>
        <a:stretch>
          <a:fillRect/>
        </a:stretch>
      </xdr:blipFill>
      <xdr:spPr>
        <a:xfrm>
          <a:off x="6000750" y="21405850"/>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22</xdr:row>
      <xdr:rowOff>1042344</xdr:rowOff>
    </xdr:from>
    <xdr:to>
      <xdr:col>2</xdr:col>
      <xdr:colOff>1092200</xdr:colOff>
      <xdr:row>23</xdr:row>
      <xdr:rowOff>104775</xdr:rowOff>
    </xdr:to>
    <xdr:pic>
      <xdr:nvPicPr>
        <xdr:cNvPr id="111" name="Picture 110">
          <a:hlinkClick xmlns:r="http://schemas.openxmlformats.org/officeDocument/2006/relationships" r:id="rId108" tooltip="Tiddler&#10;Donaldson, Julia&#10;Click to view on our website"/>
          <a:extLst>
            <a:ext uri="{FF2B5EF4-FFF2-40B4-BE49-F238E27FC236}">
              <a16:creationId xmlns:a16="http://schemas.microsoft.com/office/drawing/2014/main" id="{A6AC878D-48A2-62EF-7077-C0E69A423C46}"/>
            </a:ext>
          </a:extLst>
        </xdr:cNvPr>
        <xdr:cNvPicPr>
          <a:picLocks noChangeAspect="1"/>
        </xdr:cNvPicPr>
      </xdr:nvPicPr>
      <xdr:blipFill>
        <a:blip xmlns:r="http://schemas.openxmlformats.org/officeDocument/2006/relationships" r:link="rId109"/>
        <a:stretch>
          <a:fillRect/>
        </a:stretch>
      </xdr:blipFill>
      <xdr:spPr>
        <a:xfrm>
          <a:off x="285750" y="23568969"/>
          <a:ext cx="1016000" cy="900756"/>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22</xdr:row>
      <xdr:rowOff>927100</xdr:rowOff>
    </xdr:from>
    <xdr:to>
      <xdr:col>4</xdr:col>
      <xdr:colOff>1092200</xdr:colOff>
      <xdr:row>23</xdr:row>
      <xdr:rowOff>104775</xdr:rowOff>
    </xdr:to>
    <xdr:pic>
      <xdr:nvPicPr>
        <xdr:cNvPr id="113" name="Picture 112">
          <a:hlinkClick xmlns:r="http://schemas.openxmlformats.org/officeDocument/2006/relationships" r:id="rId110" tooltip="The suitcase&#10;Naylor-Ballesteros, Chris&#10;Click to view on our website"/>
          <a:extLst>
            <a:ext uri="{FF2B5EF4-FFF2-40B4-BE49-F238E27FC236}">
              <a16:creationId xmlns:a16="http://schemas.microsoft.com/office/drawing/2014/main" id="{1A0CFBFA-6A79-8881-6A54-0394BCB91AB6}"/>
            </a:ext>
          </a:extLst>
        </xdr:cNvPr>
        <xdr:cNvPicPr>
          <a:picLocks noChangeAspect="1"/>
        </xdr:cNvPicPr>
      </xdr:nvPicPr>
      <xdr:blipFill>
        <a:blip xmlns:r="http://schemas.openxmlformats.org/officeDocument/2006/relationships" r:link="rId111"/>
        <a:stretch>
          <a:fillRect/>
        </a:stretch>
      </xdr:blipFill>
      <xdr:spPr>
        <a:xfrm>
          <a:off x="1714500" y="23453725"/>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22</xdr:row>
      <xdr:rowOff>635000</xdr:rowOff>
    </xdr:from>
    <xdr:to>
      <xdr:col>6</xdr:col>
      <xdr:colOff>1092200</xdr:colOff>
      <xdr:row>23</xdr:row>
      <xdr:rowOff>104775</xdr:rowOff>
    </xdr:to>
    <xdr:pic>
      <xdr:nvPicPr>
        <xdr:cNvPr id="115" name="Picture 114">
          <a:hlinkClick xmlns:r="http://schemas.openxmlformats.org/officeDocument/2006/relationships" r:id="rId112" tooltip="Home is where the birds sing&#10;Rylant, Cynthia&#10;Click to view on our website"/>
          <a:extLst>
            <a:ext uri="{FF2B5EF4-FFF2-40B4-BE49-F238E27FC236}">
              <a16:creationId xmlns:a16="http://schemas.microsoft.com/office/drawing/2014/main" id="{BDA093C0-AEEB-3338-9BCC-0453499B82E4}"/>
            </a:ext>
          </a:extLst>
        </xdr:cNvPr>
        <xdr:cNvPicPr>
          <a:picLocks noChangeAspect="1"/>
        </xdr:cNvPicPr>
      </xdr:nvPicPr>
      <xdr:blipFill>
        <a:blip xmlns:r="http://schemas.openxmlformats.org/officeDocument/2006/relationships" r:link="rId113"/>
        <a:stretch>
          <a:fillRect/>
        </a:stretch>
      </xdr:blipFill>
      <xdr:spPr>
        <a:xfrm>
          <a:off x="3143250" y="23161625"/>
          <a:ext cx="1016000" cy="13081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22</xdr:row>
      <xdr:rowOff>769620</xdr:rowOff>
    </xdr:from>
    <xdr:to>
      <xdr:col>8</xdr:col>
      <xdr:colOff>1092200</xdr:colOff>
      <xdr:row>23</xdr:row>
      <xdr:rowOff>104775</xdr:rowOff>
    </xdr:to>
    <xdr:pic>
      <xdr:nvPicPr>
        <xdr:cNvPr id="117" name="Picture 116">
          <a:hlinkClick xmlns:r="http://schemas.openxmlformats.org/officeDocument/2006/relationships" r:id="rId114" tooltip="Do baby elephants suck their trunks? &#10;Lerwill, Ben&#10;Click to view on our website"/>
          <a:extLst>
            <a:ext uri="{FF2B5EF4-FFF2-40B4-BE49-F238E27FC236}">
              <a16:creationId xmlns:a16="http://schemas.microsoft.com/office/drawing/2014/main" id="{7CD40C4D-C083-28E8-639F-E6A654895854}"/>
            </a:ext>
          </a:extLst>
        </xdr:cNvPr>
        <xdr:cNvPicPr>
          <a:picLocks noChangeAspect="1"/>
        </xdr:cNvPicPr>
      </xdr:nvPicPr>
      <xdr:blipFill>
        <a:blip xmlns:r="http://schemas.openxmlformats.org/officeDocument/2006/relationships" r:link="rId115"/>
        <a:stretch>
          <a:fillRect/>
        </a:stretch>
      </xdr:blipFill>
      <xdr:spPr>
        <a:xfrm>
          <a:off x="4572000" y="23296245"/>
          <a:ext cx="1016000" cy="11734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22</xdr:row>
      <xdr:rowOff>927100</xdr:rowOff>
    </xdr:from>
    <xdr:to>
      <xdr:col>10</xdr:col>
      <xdr:colOff>1092200</xdr:colOff>
      <xdr:row>23</xdr:row>
      <xdr:rowOff>104775</xdr:rowOff>
    </xdr:to>
    <xdr:pic>
      <xdr:nvPicPr>
        <xdr:cNvPr id="119" name="Picture 118">
          <a:hlinkClick xmlns:r="http://schemas.openxmlformats.org/officeDocument/2006/relationships" r:id="rId116" tooltip="My family and other families&#10;Edwards-Middleton, Richard&#10;Click to view on our website"/>
          <a:extLst>
            <a:ext uri="{FF2B5EF4-FFF2-40B4-BE49-F238E27FC236}">
              <a16:creationId xmlns:a16="http://schemas.microsoft.com/office/drawing/2014/main" id="{8FEC2B90-81D8-BADB-8104-55BB3D22A320}"/>
            </a:ext>
          </a:extLst>
        </xdr:cNvPr>
        <xdr:cNvPicPr>
          <a:picLocks noChangeAspect="1"/>
        </xdr:cNvPicPr>
      </xdr:nvPicPr>
      <xdr:blipFill>
        <a:blip xmlns:r="http://schemas.openxmlformats.org/officeDocument/2006/relationships" r:link="rId117"/>
        <a:stretch>
          <a:fillRect/>
        </a:stretch>
      </xdr:blipFill>
      <xdr:spPr>
        <a:xfrm>
          <a:off x="6000750" y="23453725"/>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24</xdr:row>
      <xdr:rowOff>896620</xdr:rowOff>
    </xdr:from>
    <xdr:to>
      <xdr:col>2</xdr:col>
      <xdr:colOff>1092200</xdr:colOff>
      <xdr:row>25</xdr:row>
      <xdr:rowOff>104775</xdr:rowOff>
    </xdr:to>
    <xdr:pic>
      <xdr:nvPicPr>
        <xdr:cNvPr id="121" name="Picture 120">
          <a:hlinkClick xmlns:r="http://schemas.openxmlformats.org/officeDocument/2006/relationships" r:id="rId118" tooltip="The way back home&#10;Jeffers, Oliver&#10;Click to view on our website"/>
          <a:extLst>
            <a:ext uri="{FF2B5EF4-FFF2-40B4-BE49-F238E27FC236}">
              <a16:creationId xmlns:a16="http://schemas.microsoft.com/office/drawing/2014/main" id="{126895F7-14D8-6EBC-46AB-9A2B97497017}"/>
            </a:ext>
          </a:extLst>
        </xdr:cNvPr>
        <xdr:cNvPicPr>
          <a:picLocks noChangeAspect="1"/>
        </xdr:cNvPicPr>
      </xdr:nvPicPr>
      <xdr:blipFill>
        <a:blip xmlns:r="http://schemas.openxmlformats.org/officeDocument/2006/relationships" r:link="rId119"/>
        <a:stretch>
          <a:fillRect/>
        </a:stretch>
      </xdr:blipFill>
      <xdr:spPr>
        <a:xfrm>
          <a:off x="285750" y="25471120"/>
          <a:ext cx="1016000" cy="10464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24</xdr:row>
      <xdr:rowOff>772160</xdr:rowOff>
    </xdr:from>
    <xdr:to>
      <xdr:col>4</xdr:col>
      <xdr:colOff>1092200</xdr:colOff>
      <xdr:row>25</xdr:row>
      <xdr:rowOff>104775</xdr:rowOff>
    </xdr:to>
    <xdr:pic>
      <xdr:nvPicPr>
        <xdr:cNvPr id="123" name="Picture 122">
          <a:hlinkClick xmlns:r="http://schemas.openxmlformats.org/officeDocument/2006/relationships" r:id="rId120" tooltip="You choose fairy tales&#10;Goodhart, Pippa&#10;Click to view on our website"/>
          <a:extLst>
            <a:ext uri="{FF2B5EF4-FFF2-40B4-BE49-F238E27FC236}">
              <a16:creationId xmlns:a16="http://schemas.microsoft.com/office/drawing/2014/main" id="{D3D91558-3327-04C3-8878-A2CC07AD85DD}"/>
            </a:ext>
          </a:extLst>
        </xdr:cNvPr>
        <xdr:cNvPicPr>
          <a:picLocks noChangeAspect="1"/>
        </xdr:cNvPicPr>
      </xdr:nvPicPr>
      <xdr:blipFill>
        <a:blip xmlns:r="http://schemas.openxmlformats.org/officeDocument/2006/relationships" r:link="rId121"/>
        <a:stretch>
          <a:fillRect/>
        </a:stretch>
      </xdr:blipFill>
      <xdr:spPr>
        <a:xfrm>
          <a:off x="1714500" y="25346660"/>
          <a:ext cx="1016000" cy="11709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24</xdr:row>
      <xdr:rowOff>756920</xdr:rowOff>
    </xdr:from>
    <xdr:to>
      <xdr:col>6</xdr:col>
      <xdr:colOff>1092200</xdr:colOff>
      <xdr:row>25</xdr:row>
      <xdr:rowOff>104775</xdr:rowOff>
    </xdr:to>
    <xdr:pic>
      <xdr:nvPicPr>
        <xdr:cNvPr id="125" name="Picture 124">
          <a:hlinkClick xmlns:r="http://schemas.openxmlformats.org/officeDocument/2006/relationships" r:id="rId122" tooltip="Bear shaped &#10;Coulter-Cruttenden, Dawn &#10;Click to view on our website"/>
          <a:extLst>
            <a:ext uri="{FF2B5EF4-FFF2-40B4-BE49-F238E27FC236}">
              <a16:creationId xmlns:a16="http://schemas.microsoft.com/office/drawing/2014/main" id="{4A3D9FB9-7A9E-6F69-A8F6-977AE09BFB9D}"/>
            </a:ext>
          </a:extLst>
        </xdr:cNvPr>
        <xdr:cNvPicPr>
          <a:picLocks noChangeAspect="1"/>
        </xdr:cNvPicPr>
      </xdr:nvPicPr>
      <xdr:blipFill>
        <a:blip xmlns:r="http://schemas.openxmlformats.org/officeDocument/2006/relationships" r:link="rId123"/>
        <a:stretch>
          <a:fillRect/>
        </a:stretch>
      </xdr:blipFill>
      <xdr:spPr>
        <a:xfrm>
          <a:off x="3143250" y="25331420"/>
          <a:ext cx="1016000" cy="11861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24</xdr:row>
      <xdr:rowOff>1049326</xdr:rowOff>
    </xdr:from>
    <xdr:to>
      <xdr:col>8</xdr:col>
      <xdr:colOff>1092200</xdr:colOff>
      <xdr:row>25</xdr:row>
      <xdr:rowOff>104775</xdr:rowOff>
    </xdr:to>
    <xdr:pic>
      <xdr:nvPicPr>
        <xdr:cNvPr id="127" name="Picture 126">
          <a:hlinkClick xmlns:r="http://schemas.openxmlformats.org/officeDocument/2006/relationships" r:id="rId124" tooltip="The invisible&#10;Percival, Tom&#10;Click to view on our website"/>
          <a:extLst>
            <a:ext uri="{FF2B5EF4-FFF2-40B4-BE49-F238E27FC236}">
              <a16:creationId xmlns:a16="http://schemas.microsoft.com/office/drawing/2014/main" id="{D740A7E9-9892-7878-5CEF-A3FCF66D68BD}"/>
            </a:ext>
          </a:extLst>
        </xdr:cNvPr>
        <xdr:cNvPicPr>
          <a:picLocks noChangeAspect="1"/>
        </xdr:cNvPicPr>
      </xdr:nvPicPr>
      <xdr:blipFill>
        <a:blip xmlns:r="http://schemas.openxmlformats.org/officeDocument/2006/relationships" r:link="rId125"/>
        <a:stretch>
          <a:fillRect/>
        </a:stretch>
      </xdr:blipFill>
      <xdr:spPr>
        <a:xfrm>
          <a:off x="4572000" y="25623826"/>
          <a:ext cx="1016000" cy="893774"/>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24</xdr:row>
      <xdr:rowOff>670560</xdr:rowOff>
    </xdr:from>
    <xdr:to>
      <xdr:col>10</xdr:col>
      <xdr:colOff>1092200</xdr:colOff>
      <xdr:row>25</xdr:row>
      <xdr:rowOff>104775</xdr:rowOff>
    </xdr:to>
    <xdr:pic>
      <xdr:nvPicPr>
        <xdr:cNvPr id="129" name="Picture 128">
          <a:hlinkClick xmlns:r="http://schemas.openxmlformats.org/officeDocument/2006/relationships" r:id="rId126" tooltip="The squirrels who squabbled&#10;Bright, Rachel&#10;Click to view on our website"/>
          <a:extLst>
            <a:ext uri="{FF2B5EF4-FFF2-40B4-BE49-F238E27FC236}">
              <a16:creationId xmlns:a16="http://schemas.microsoft.com/office/drawing/2014/main" id="{BF3D12A6-7E8F-91A0-70B2-93B270303E8B}"/>
            </a:ext>
          </a:extLst>
        </xdr:cNvPr>
        <xdr:cNvPicPr>
          <a:picLocks noChangeAspect="1"/>
        </xdr:cNvPicPr>
      </xdr:nvPicPr>
      <xdr:blipFill>
        <a:blip xmlns:r="http://schemas.openxmlformats.org/officeDocument/2006/relationships" r:link="rId127"/>
        <a:stretch>
          <a:fillRect/>
        </a:stretch>
      </xdr:blipFill>
      <xdr:spPr>
        <a:xfrm>
          <a:off x="6000750" y="25245060"/>
          <a:ext cx="1016000" cy="12725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26</xdr:row>
      <xdr:rowOff>1163320</xdr:rowOff>
    </xdr:from>
    <xdr:to>
      <xdr:col>2</xdr:col>
      <xdr:colOff>1092200</xdr:colOff>
      <xdr:row>27</xdr:row>
      <xdr:rowOff>104775</xdr:rowOff>
    </xdr:to>
    <xdr:pic>
      <xdr:nvPicPr>
        <xdr:cNvPr id="131" name="Picture 130">
          <a:hlinkClick xmlns:r="http://schemas.openxmlformats.org/officeDocument/2006/relationships" r:id="rId128" tooltip="Each peach pear plum&#10;Ahlberg, Allan&#10;Click to view on our website"/>
          <a:extLst>
            <a:ext uri="{FF2B5EF4-FFF2-40B4-BE49-F238E27FC236}">
              <a16:creationId xmlns:a16="http://schemas.microsoft.com/office/drawing/2014/main" id="{EB1A8C9C-D748-87E1-635A-AA79718D602F}"/>
            </a:ext>
          </a:extLst>
        </xdr:cNvPr>
        <xdr:cNvPicPr>
          <a:picLocks noChangeAspect="1"/>
        </xdr:cNvPicPr>
      </xdr:nvPicPr>
      <xdr:blipFill>
        <a:blip xmlns:r="http://schemas.openxmlformats.org/officeDocument/2006/relationships" r:link="rId129"/>
        <a:stretch>
          <a:fillRect/>
        </a:stretch>
      </xdr:blipFill>
      <xdr:spPr>
        <a:xfrm>
          <a:off x="285750" y="27785695"/>
          <a:ext cx="1016000" cy="7797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26</xdr:row>
      <xdr:rowOff>807720</xdr:rowOff>
    </xdr:from>
    <xdr:to>
      <xdr:col>4</xdr:col>
      <xdr:colOff>1092200</xdr:colOff>
      <xdr:row>27</xdr:row>
      <xdr:rowOff>104775</xdr:rowOff>
    </xdr:to>
    <xdr:pic>
      <xdr:nvPicPr>
        <xdr:cNvPr id="133" name="Picture 132">
          <a:hlinkClick xmlns:r="http://schemas.openxmlformats.org/officeDocument/2006/relationships" r:id="rId130" tooltip="What makes me a me?&#10;Faulks, Ben&#10;Click to view on our website"/>
          <a:extLst>
            <a:ext uri="{FF2B5EF4-FFF2-40B4-BE49-F238E27FC236}">
              <a16:creationId xmlns:a16="http://schemas.microsoft.com/office/drawing/2014/main" id="{A30C587A-348D-8978-076C-2EFE89F2F010}"/>
            </a:ext>
          </a:extLst>
        </xdr:cNvPr>
        <xdr:cNvPicPr>
          <a:picLocks noChangeAspect="1"/>
        </xdr:cNvPicPr>
      </xdr:nvPicPr>
      <xdr:blipFill>
        <a:blip xmlns:r="http://schemas.openxmlformats.org/officeDocument/2006/relationships" r:link="rId131"/>
        <a:stretch>
          <a:fillRect/>
        </a:stretch>
      </xdr:blipFill>
      <xdr:spPr>
        <a:xfrm>
          <a:off x="1714500" y="27430095"/>
          <a:ext cx="1016000" cy="11353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26</xdr:row>
      <xdr:rowOff>772160</xdr:rowOff>
    </xdr:from>
    <xdr:to>
      <xdr:col>6</xdr:col>
      <xdr:colOff>1092200</xdr:colOff>
      <xdr:row>27</xdr:row>
      <xdr:rowOff>104775</xdr:rowOff>
    </xdr:to>
    <xdr:pic>
      <xdr:nvPicPr>
        <xdr:cNvPr id="135" name="Picture 134">
          <a:hlinkClick xmlns:r="http://schemas.openxmlformats.org/officeDocument/2006/relationships" r:id="rId132" tooltip="Shu Lin's grandpa&#10;Goodfellow, Matt&#10;Click to view on our website"/>
          <a:extLst>
            <a:ext uri="{FF2B5EF4-FFF2-40B4-BE49-F238E27FC236}">
              <a16:creationId xmlns:a16="http://schemas.microsoft.com/office/drawing/2014/main" id="{20F8BFF0-C083-86C1-BC75-D3B277F024DD}"/>
            </a:ext>
          </a:extLst>
        </xdr:cNvPr>
        <xdr:cNvPicPr>
          <a:picLocks noChangeAspect="1"/>
        </xdr:cNvPicPr>
      </xdr:nvPicPr>
      <xdr:blipFill>
        <a:blip xmlns:r="http://schemas.openxmlformats.org/officeDocument/2006/relationships" r:link="rId133"/>
        <a:stretch>
          <a:fillRect/>
        </a:stretch>
      </xdr:blipFill>
      <xdr:spPr>
        <a:xfrm>
          <a:off x="3143250" y="27394535"/>
          <a:ext cx="1016000" cy="11709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26</xdr:row>
      <xdr:rowOff>927100</xdr:rowOff>
    </xdr:from>
    <xdr:to>
      <xdr:col>8</xdr:col>
      <xdr:colOff>1092200</xdr:colOff>
      <xdr:row>27</xdr:row>
      <xdr:rowOff>104775</xdr:rowOff>
    </xdr:to>
    <xdr:pic>
      <xdr:nvPicPr>
        <xdr:cNvPr id="137" name="Picture 136">
          <a:hlinkClick xmlns:r="http://schemas.openxmlformats.org/officeDocument/2006/relationships" r:id="rId134" tooltip="Pumpkin soup&#10;Cooper, Helen&#10;Click to view on our website"/>
          <a:extLst>
            <a:ext uri="{FF2B5EF4-FFF2-40B4-BE49-F238E27FC236}">
              <a16:creationId xmlns:a16="http://schemas.microsoft.com/office/drawing/2014/main" id="{1B3EFCFE-6A18-C444-BE4F-5567EEAF662C}"/>
            </a:ext>
          </a:extLst>
        </xdr:cNvPr>
        <xdr:cNvPicPr>
          <a:picLocks noChangeAspect="1"/>
        </xdr:cNvPicPr>
      </xdr:nvPicPr>
      <xdr:blipFill>
        <a:blip xmlns:r="http://schemas.openxmlformats.org/officeDocument/2006/relationships" r:link="rId135"/>
        <a:stretch>
          <a:fillRect/>
        </a:stretch>
      </xdr:blipFill>
      <xdr:spPr>
        <a:xfrm>
          <a:off x="4572000" y="27549475"/>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26</xdr:row>
      <xdr:rowOff>1051560</xdr:rowOff>
    </xdr:from>
    <xdr:to>
      <xdr:col>10</xdr:col>
      <xdr:colOff>1092200</xdr:colOff>
      <xdr:row>27</xdr:row>
      <xdr:rowOff>104775</xdr:rowOff>
    </xdr:to>
    <xdr:pic>
      <xdr:nvPicPr>
        <xdr:cNvPr id="139" name="Picture 138">
          <a:hlinkClick xmlns:r="http://schemas.openxmlformats.org/officeDocument/2006/relationships" r:id="rId136" tooltip="Mrs Noah's garden&#10;Morris, Jackie&#10;Click to view on our website"/>
          <a:extLst>
            <a:ext uri="{FF2B5EF4-FFF2-40B4-BE49-F238E27FC236}">
              <a16:creationId xmlns:a16="http://schemas.microsoft.com/office/drawing/2014/main" id="{DEC998DE-69FA-34D5-68EB-52A1106861BA}"/>
            </a:ext>
          </a:extLst>
        </xdr:cNvPr>
        <xdr:cNvPicPr>
          <a:picLocks noChangeAspect="1"/>
        </xdr:cNvPicPr>
      </xdr:nvPicPr>
      <xdr:blipFill>
        <a:blip xmlns:r="http://schemas.openxmlformats.org/officeDocument/2006/relationships" r:link="rId137"/>
        <a:stretch>
          <a:fillRect/>
        </a:stretch>
      </xdr:blipFill>
      <xdr:spPr>
        <a:xfrm>
          <a:off x="6000750" y="27673935"/>
          <a:ext cx="1016000" cy="8915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28</xdr:row>
      <xdr:rowOff>1008380</xdr:rowOff>
    </xdr:from>
    <xdr:to>
      <xdr:col>2</xdr:col>
      <xdr:colOff>1092200</xdr:colOff>
      <xdr:row>29</xdr:row>
      <xdr:rowOff>104775</xdr:rowOff>
    </xdr:to>
    <xdr:pic>
      <xdr:nvPicPr>
        <xdr:cNvPr id="141" name="Picture 140">
          <a:hlinkClick xmlns:r="http://schemas.openxmlformats.org/officeDocument/2006/relationships" r:id="rId138" tooltip="Winnie-the-Pooh helps the bees!&#10;Shoolbred, Catherine&#10;Click to view on our website"/>
          <a:extLst>
            <a:ext uri="{FF2B5EF4-FFF2-40B4-BE49-F238E27FC236}">
              <a16:creationId xmlns:a16="http://schemas.microsoft.com/office/drawing/2014/main" id="{A896E52F-466B-D75F-A401-0BDF2BFB198D}"/>
            </a:ext>
          </a:extLst>
        </xdr:cNvPr>
        <xdr:cNvPicPr>
          <a:picLocks noChangeAspect="1"/>
        </xdr:cNvPicPr>
      </xdr:nvPicPr>
      <xdr:blipFill>
        <a:blip xmlns:r="http://schemas.openxmlformats.org/officeDocument/2006/relationships" r:link="rId139"/>
        <a:stretch>
          <a:fillRect/>
        </a:stretch>
      </xdr:blipFill>
      <xdr:spPr>
        <a:xfrm>
          <a:off x="285750" y="29678630"/>
          <a:ext cx="1016000" cy="9347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28</xdr:row>
      <xdr:rowOff>589280</xdr:rowOff>
    </xdr:from>
    <xdr:to>
      <xdr:col>4</xdr:col>
      <xdr:colOff>1092200</xdr:colOff>
      <xdr:row>29</xdr:row>
      <xdr:rowOff>104775</xdr:rowOff>
    </xdr:to>
    <xdr:pic>
      <xdr:nvPicPr>
        <xdr:cNvPr id="143" name="Picture 142">
          <a:hlinkClick xmlns:r="http://schemas.openxmlformats.org/officeDocument/2006/relationships" r:id="rId140" tooltip="The dark&#10;Snicket, Lemony&#10;Click to view on our website"/>
          <a:extLst>
            <a:ext uri="{FF2B5EF4-FFF2-40B4-BE49-F238E27FC236}">
              <a16:creationId xmlns:a16="http://schemas.microsoft.com/office/drawing/2014/main" id="{C252CED6-2197-D2ED-5520-FBFABC5EDCFF}"/>
            </a:ext>
          </a:extLst>
        </xdr:cNvPr>
        <xdr:cNvPicPr>
          <a:picLocks noChangeAspect="1"/>
        </xdr:cNvPicPr>
      </xdr:nvPicPr>
      <xdr:blipFill>
        <a:blip xmlns:r="http://schemas.openxmlformats.org/officeDocument/2006/relationships" r:link="rId141"/>
        <a:stretch>
          <a:fillRect/>
        </a:stretch>
      </xdr:blipFill>
      <xdr:spPr>
        <a:xfrm>
          <a:off x="1714500" y="29259530"/>
          <a:ext cx="1016000" cy="13538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28</xdr:row>
      <xdr:rowOff>759460</xdr:rowOff>
    </xdr:from>
    <xdr:to>
      <xdr:col>6</xdr:col>
      <xdr:colOff>1092200</xdr:colOff>
      <xdr:row>29</xdr:row>
      <xdr:rowOff>104775</xdr:rowOff>
    </xdr:to>
    <xdr:pic>
      <xdr:nvPicPr>
        <xdr:cNvPr id="145" name="Picture 144">
          <a:hlinkClick xmlns:r="http://schemas.openxmlformats.org/officeDocument/2006/relationships" r:id="rId142" tooltip="Luna loves art&#10;Coelho, Joseph&#10;Click to view on our website"/>
          <a:extLst>
            <a:ext uri="{FF2B5EF4-FFF2-40B4-BE49-F238E27FC236}">
              <a16:creationId xmlns:a16="http://schemas.microsoft.com/office/drawing/2014/main" id="{91CFE7B9-DF49-DD77-2118-23B5F6E97BD0}"/>
            </a:ext>
          </a:extLst>
        </xdr:cNvPr>
        <xdr:cNvPicPr>
          <a:picLocks noChangeAspect="1"/>
        </xdr:cNvPicPr>
      </xdr:nvPicPr>
      <xdr:blipFill>
        <a:blip xmlns:r="http://schemas.openxmlformats.org/officeDocument/2006/relationships" r:link="rId143"/>
        <a:stretch>
          <a:fillRect/>
        </a:stretch>
      </xdr:blipFill>
      <xdr:spPr>
        <a:xfrm>
          <a:off x="3143250" y="29429710"/>
          <a:ext cx="1016000" cy="118364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28</xdr:row>
      <xdr:rowOff>965296</xdr:rowOff>
    </xdr:from>
    <xdr:to>
      <xdr:col>8</xdr:col>
      <xdr:colOff>1092200</xdr:colOff>
      <xdr:row>29</xdr:row>
      <xdr:rowOff>104776</xdr:rowOff>
    </xdr:to>
    <xdr:pic>
      <xdr:nvPicPr>
        <xdr:cNvPr id="147" name="Picture 146">
          <a:hlinkClick xmlns:r="http://schemas.openxmlformats.org/officeDocument/2006/relationships" r:id="rId144" tooltip="It's a no-money day&#10;Milner, Kate&#10;Click to view on our website"/>
          <a:extLst>
            <a:ext uri="{FF2B5EF4-FFF2-40B4-BE49-F238E27FC236}">
              <a16:creationId xmlns:a16="http://schemas.microsoft.com/office/drawing/2014/main" id="{59C6A94B-93BD-0F28-5BF0-ECE4969C4D24}"/>
            </a:ext>
          </a:extLst>
        </xdr:cNvPr>
        <xdr:cNvPicPr>
          <a:picLocks noChangeAspect="1"/>
        </xdr:cNvPicPr>
      </xdr:nvPicPr>
      <xdr:blipFill>
        <a:blip xmlns:r="http://schemas.openxmlformats.org/officeDocument/2006/relationships" r:link="rId145"/>
        <a:stretch>
          <a:fillRect/>
        </a:stretch>
      </xdr:blipFill>
      <xdr:spPr>
        <a:xfrm>
          <a:off x="4572000" y="29635546"/>
          <a:ext cx="1016000" cy="977805"/>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28</xdr:row>
      <xdr:rowOff>668020</xdr:rowOff>
    </xdr:from>
    <xdr:to>
      <xdr:col>10</xdr:col>
      <xdr:colOff>1092200</xdr:colOff>
      <xdr:row>29</xdr:row>
      <xdr:rowOff>104775</xdr:rowOff>
    </xdr:to>
    <xdr:pic>
      <xdr:nvPicPr>
        <xdr:cNvPr id="149" name="Picture 148">
          <a:hlinkClick xmlns:r="http://schemas.openxmlformats.org/officeDocument/2006/relationships" r:id="rId146" tooltip="I'm (almost) always kind&#10;Milbourne, Anna&#10;Click to view on our website"/>
          <a:extLst>
            <a:ext uri="{FF2B5EF4-FFF2-40B4-BE49-F238E27FC236}">
              <a16:creationId xmlns:a16="http://schemas.microsoft.com/office/drawing/2014/main" id="{9E28D4EA-4889-4CC5-34AF-1F8A8D30EA89}"/>
            </a:ext>
          </a:extLst>
        </xdr:cNvPr>
        <xdr:cNvPicPr>
          <a:picLocks noChangeAspect="1"/>
        </xdr:cNvPicPr>
      </xdr:nvPicPr>
      <xdr:blipFill>
        <a:blip xmlns:r="http://schemas.openxmlformats.org/officeDocument/2006/relationships" r:link="rId147"/>
        <a:stretch>
          <a:fillRect/>
        </a:stretch>
      </xdr:blipFill>
      <xdr:spPr>
        <a:xfrm>
          <a:off x="6000750" y="29338270"/>
          <a:ext cx="1016000" cy="127508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30</xdr:row>
      <xdr:rowOff>1056640</xdr:rowOff>
    </xdr:from>
    <xdr:to>
      <xdr:col>2</xdr:col>
      <xdr:colOff>1092200</xdr:colOff>
      <xdr:row>31</xdr:row>
      <xdr:rowOff>104775</xdr:rowOff>
    </xdr:to>
    <xdr:pic>
      <xdr:nvPicPr>
        <xdr:cNvPr id="151" name="Picture 150">
          <a:hlinkClick xmlns:r="http://schemas.openxmlformats.org/officeDocument/2006/relationships" r:id="rId148" tooltip="Carnival of the animals&#10;Flint, Katy&#10;Click to view on our website"/>
          <a:extLst>
            <a:ext uri="{FF2B5EF4-FFF2-40B4-BE49-F238E27FC236}">
              <a16:creationId xmlns:a16="http://schemas.microsoft.com/office/drawing/2014/main" id="{71D6FD74-05F0-24E7-C865-E8394D585567}"/>
            </a:ext>
          </a:extLst>
        </xdr:cNvPr>
        <xdr:cNvPicPr>
          <a:picLocks noChangeAspect="1"/>
        </xdr:cNvPicPr>
      </xdr:nvPicPr>
      <xdr:blipFill>
        <a:blip xmlns:r="http://schemas.openxmlformats.org/officeDocument/2006/relationships" r:link="rId149"/>
        <a:stretch>
          <a:fillRect/>
        </a:stretch>
      </xdr:blipFill>
      <xdr:spPr>
        <a:xfrm>
          <a:off x="285750" y="31774765"/>
          <a:ext cx="1016000" cy="8864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30</xdr:row>
      <xdr:rowOff>914400</xdr:rowOff>
    </xdr:from>
    <xdr:to>
      <xdr:col>4</xdr:col>
      <xdr:colOff>1092200</xdr:colOff>
      <xdr:row>31</xdr:row>
      <xdr:rowOff>104775</xdr:rowOff>
    </xdr:to>
    <xdr:pic>
      <xdr:nvPicPr>
        <xdr:cNvPr id="153" name="Picture 152">
          <a:hlinkClick xmlns:r="http://schemas.openxmlformats.org/officeDocument/2006/relationships" r:id="rId150" tooltip="Standing up to racism&#10;Agarwal, Pragya&#10;Click to view on our website"/>
          <a:extLst>
            <a:ext uri="{FF2B5EF4-FFF2-40B4-BE49-F238E27FC236}">
              <a16:creationId xmlns:a16="http://schemas.microsoft.com/office/drawing/2014/main" id="{0670AAE8-4D83-1801-CE51-B661DFF0D4B1}"/>
            </a:ext>
          </a:extLst>
        </xdr:cNvPr>
        <xdr:cNvPicPr>
          <a:picLocks noChangeAspect="1"/>
        </xdr:cNvPicPr>
      </xdr:nvPicPr>
      <xdr:blipFill>
        <a:blip xmlns:r="http://schemas.openxmlformats.org/officeDocument/2006/relationships" r:link="rId151"/>
        <a:stretch>
          <a:fillRect/>
        </a:stretch>
      </xdr:blipFill>
      <xdr:spPr>
        <a:xfrm>
          <a:off x="1714500" y="31632525"/>
          <a:ext cx="1016000" cy="10287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30</xdr:row>
      <xdr:rowOff>779780</xdr:rowOff>
    </xdr:from>
    <xdr:to>
      <xdr:col>6</xdr:col>
      <xdr:colOff>1092200</xdr:colOff>
      <xdr:row>31</xdr:row>
      <xdr:rowOff>104775</xdr:rowOff>
    </xdr:to>
    <xdr:pic>
      <xdr:nvPicPr>
        <xdr:cNvPr id="155" name="Picture 154">
          <a:hlinkClick xmlns:r="http://schemas.openxmlformats.org/officeDocument/2006/relationships" r:id="rId152" tooltip="The gingerbread man&#10;Alperin, Mara&#10;Click to view on our website"/>
          <a:extLst>
            <a:ext uri="{FF2B5EF4-FFF2-40B4-BE49-F238E27FC236}">
              <a16:creationId xmlns:a16="http://schemas.microsoft.com/office/drawing/2014/main" id="{94DF7BD7-2272-8746-3E93-19E464431816}"/>
            </a:ext>
          </a:extLst>
        </xdr:cNvPr>
        <xdr:cNvPicPr>
          <a:picLocks noChangeAspect="1"/>
        </xdr:cNvPicPr>
      </xdr:nvPicPr>
      <xdr:blipFill>
        <a:blip xmlns:r="http://schemas.openxmlformats.org/officeDocument/2006/relationships" r:link="rId153"/>
        <a:stretch>
          <a:fillRect/>
        </a:stretch>
      </xdr:blipFill>
      <xdr:spPr>
        <a:xfrm>
          <a:off x="3143250" y="31497905"/>
          <a:ext cx="1016000" cy="11633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30</xdr:row>
      <xdr:rowOff>927100</xdr:rowOff>
    </xdr:from>
    <xdr:to>
      <xdr:col>8</xdr:col>
      <xdr:colOff>1092200</xdr:colOff>
      <xdr:row>31</xdr:row>
      <xdr:rowOff>104775</xdr:rowOff>
    </xdr:to>
    <xdr:pic>
      <xdr:nvPicPr>
        <xdr:cNvPr id="157" name="Picture 156">
          <a:hlinkClick xmlns:r="http://schemas.openxmlformats.org/officeDocument/2006/relationships" r:id="rId154" tooltip="Anansi and the golden pot&#10;Selasi, Taiye&#10;Click to view on our website"/>
          <a:extLst>
            <a:ext uri="{FF2B5EF4-FFF2-40B4-BE49-F238E27FC236}">
              <a16:creationId xmlns:a16="http://schemas.microsoft.com/office/drawing/2014/main" id="{12FD12E2-BA48-0DC8-B22C-7D3108204345}"/>
            </a:ext>
          </a:extLst>
        </xdr:cNvPr>
        <xdr:cNvPicPr>
          <a:picLocks noChangeAspect="1"/>
        </xdr:cNvPicPr>
      </xdr:nvPicPr>
      <xdr:blipFill>
        <a:blip xmlns:r="http://schemas.openxmlformats.org/officeDocument/2006/relationships" r:link="rId155"/>
        <a:stretch>
          <a:fillRect/>
        </a:stretch>
      </xdr:blipFill>
      <xdr:spPr>
        <a:xfrm>
          <a:off x="4572000" y="31645225"/>
          <a:ext cx="1016000" cy="10160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30</xdr:row>
      <xdr:rowOff>932180</xdr:rowOff>
    </xdr:from>
    <xdr:to>
      <xdr:col>10</xdr:col>
      <xdr:colOff>1092200</xdr:colOff>
      <xdr:row>31</xdr:row>
      <xdr:rowOff>104775</xdr:rowOff>
    </xdr:to>
    <xdr:pic>
      <xdr:nvPicPr>
        <xdr:cNvPr id="159" name="Picture 158">
          <a:hlinkClick xmlns:r="http://schemas.openxmlformats.org/officeDocument/2006/relationships" r:id="rId156" tooltip="Celebrations around the world&#10;Halford, Katy&#10;Click to view on our website"/>
          <a:extLst>
            <a:ext uri="{FF2B5EF4-FFF2-40B4-BE49-F238E27FC236}">
              <a16:creationId xmlns:a16="http://schemas.microsoft.com/office/drawing/2014/main" id="{8704B63B-C031-CDC8-2AAD-6EEC7BF44F36}"/>
            </a:ext>
          </a:extLst>
        </xdr:cNvPr>
        <xdr:cNvPicPr>
          <a:picLocks noChangeAspect="1"/>
        </xdr:cNvPicPr>
      </xdr:nvPicPr>
      <xdr:blipFill>
        <a:blip xmlns:r="http://schemas.openxmlformats.org/officeDocument/2006/relationships" r:link="rId157"/>
        <a:stretch>
          <a:fillRect/>
        </a:stretch>
      </xdr:blipFill>
      <xdr:spPr>
        <a:xfrm>
          <a:off x="6000750" y="31650305"/>
          <a:ext cx="1016000" cy="10109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32</xdr:row>
      <xdr:rowOff>723900</xdr:rowOff>
    </xdr:from>
    <xdr:to>
      <xdr:col>2</xdr:col>
      <xdr:colOff>1092200</xdr:colOff>
      <xdr:row>33</xdr:row>
      <xdr:rowOff>104775</xdr:rowOff>
    </xdr:to>
    <xdr:pic>
      <xdr:nvPicPr>
        <xdr:cNvPr id="161" name="Picture 160">
          <a:hlinkClick xmlns:r="http://schemas.openxmlformats.org/officeDocument/2006/relationships" r:id="rId158" tooltip="William Bee's wonderful world of things that go!&#10;Bee, William&#10;Click to view on our website"/>
          <a:extLst>
            <a:ext uri="{FF2B5EF4-FFF2-40B4-BE49-F238E27FC236}">
              <a16:creationId xmlns:a16="http://schemas.microsoft.com/office/drawing/2014/main" id="{AD5CBDFA-F9BB-667E-BB1D-A6114F134C33}"/>
            </a:ext>
          </a:extLst>
        </xdr:cNvPr>
        <xdr:cNvPicPr>
          <a:picLocks noChangeAspect="1"/>
        </xdr:cNvPicPr>
      </xdr:nvPicPr>
      <xdr:blipFill>
        <a:blip xmlns:r="http://schemas.openxmlformats.org/officeDocument/2006/relationships" r:link="rId159"/>
        <a:stretch>
          <a:fillRect/>
        </a:stretch>
      </xdr:blipFill>
      <xdr:spPr>
        <a:xfrm>
          <a:off x="285750" y="33489900"/>
          <a:ext cx="1016000" cy="12192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32</xdr:row>
      <xdr:rowOff>904240</xdr:rowOff>
    </xdr:from>
    <xdr:to>
      <xdr:col>4</xdr:col>
      <xdr:colOff>1092200</xdr:colOff>
      <xdr:row>33</xdr:row>
      <xdr:rowOff>104775</xdr:rowOff>
    </xdr:to>
    <xdr:pic>
      <xdr:nvPicPr>
        <xdr:cNvPr id="163" name="Picture 162">
          <a:hlinkClick xmlns:r="http://schemas.openxmlformats.org/officeDocument/2006/relationships" r:id="rId160" tooltip="Tad&#10;Davies, Benji&#10;Click to view on our website"/>
          <a:extLst>
            <a:ext uri="{FF2B5EF4-FFF2-40B4-BE49-F238E27FC236}">
              <a16:creationId xmlns:a16="http://schemas.microsoft.com/office/drawing/2014/main" id="{BF4E33D6-FD9D-885A-453D-043703F28F26}"/>
            </a:ext>
          </a:extLst>
        </xdr:cNvPr>
        <xdr:cNvPicPr>
          <a:picLocks noChangeAspect="1"/>
        </xdr:cNvPicPr>
      </xdr:nvPicPr>
      <xdr:blipFill>
        <a:blip xmlns:r="http://schemas.openxmlformats.org/officeDocument/2006/relationships" r:link="rId161"/>
        <a:stretch>
          <a:fillRect/>
        </a:stretch>
      </xdr:blipFill>
      <xdr:spPr>
        <a:xfrm>
          <a:off x="1714500" y="33670240"/>
          <a:ext cx="1016000" cy="103886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6</xdr:col>
      <xdr:colOff>76200</xdr:colOff>
      <xdr:row>32</xdr:row>
      <xdr:rowOff>698500</xdr:rowOff>
    </xdr:from>
    <xdr:to>
      <xdr:col>6</xdr:col>
      <xdr:colOff>1092200</xdr:colOff>
      <xdr:row>33</xdr:row>
      <xdr:rowOff>104775</xdr:rowOff>
    </xdr:to>
    <xdr:pic>
      <xdr:nvPicPr>
        <xdr:cNvPr id="165" name="Picture 164">
          <a:hlinkClick xmlns:r="http://schemas.openxmlformats.org/officeDocument/2006/relationships" r:id="rId162" tooltip="Clean up!&#10;Bryon, Nathan&#10;Click to view on our website"/>
          <a:extLst>
            <a:ext uri="{FF2B5EF4-FFF2-40B4-BE49-F238E27FC236}">
              <a16:creationId xmlns:a16="http://schemas.microsoft.com/office/drawing/2014/main" id="{444EA5AC-E4F3-D03A-FE37-7CCAD7A783ED}"/>
            </a:ext>
          </a:extLst>
        </xdr:cNvPr>
        <xdr:cNvPicPr>
          <a:picLocks noChangeAspect="1"/>
        </xdr:cNvPicPr>
      </xdr:nvPicPr>
      <xdr:blipFill>
        <a:blip xmlns:r="http://schemas.openxmlformats.org/officeDocument/2006/relationships" r:link="rId163"/>
        <a:stretch>
          <a:fillRect/>
        </a:stretch>
      </xdr:blipFill>
      <xdr:spPr>
        <a:xfrm>
          <a:off x="3143250" y="33464500"/>
          <a:ext cx="1016000" cy="12446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8</xdr:col>
      <xdr:colOff>76200</xdr:colOff>
      <xdr:row>32</xdr:row>
      <xdr:rowOff>805180</xdr:rowOff>
    </xdr:from>
    <xdr:to>
      <xdr:col>8</xdr:col>
      <xdr:colOff>1092200</xdr:colOff>
      <xdr:row>33</xdr:row>
      <xdr:rowOff>104775</xdr:rowOff>
    </xdr:to>
    <xdr:pic>
      <xdr:nvPicPr>
        <xdr:cNvPr id="167" name="Picture 166">
          <a:hlinkClick xmlns:r="http://schemas.openxmlformats.org/officeDocument/2006/relationships" r:id="rId164" tooltip="Mr Wolf's pancakes&#10;Fearnley, Jan&#10;Click to view on our website"/>
          <a:extLst>
            <a:ext uri="{FF2B5EF4-FFF2-40B4-BE49-F238E27FC236}">
              <a16:creationId xmlns:a16="http://schemas.microsoft.com/office/drawing/2014/main" id="{F24122E7-EACA-F883-5C5D-C449745400F0}"/>
            </a:ext>
          </a:extLst>
        </xdr:cNvPr>
        <xdr:cNvPicPr>
          <a:picLocks noChangeAspect="1"/>
        </xdr:cNvPicPr>
      </xdr:nvPicPr>
      <xdr:blipFill>
        <a:blip xmlns:r="http://schemas.openxmlformats.org/officeDocument/2006/relationships" r:link="rId165"/>
        <a:stretch>
          <a:fillRect/>
        </a:stretch>
      </xdr:blipFill>
      <xdr:spPr>
        <a:xfrm>
          <a:off x="4572000" y="33571180"/>
          <a:ext cx="1016000" cy="11379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10</xdr:col>
      <xdr:colOff>76200</xdr:colOff>
      <xdr:row>32</xdr:row>
      <xdr:rowOff>749300</xdr:rowOff>
    </xdr:from>
    <xdr:to>
      <xdr:col>10</xdr:col>
      <xdr:colOff>1092200</xdr:colOff>
      <xdr:row>33</xdr:row>
      <xdr:rowOff>104775</xdr:rowOff>
    </xdr:to>
    <xdr:pic>
      <xdr:nvPicPr>
        <xdr:cNvPr id="169" name="Picture 168">
          <a:hlinkClick xmlns:r="http://schemas.openxmlformats.org/officeDocument/2006/relationships" r:id="rId166" tooltip="Martha maps it out&#10;Hodgkinson, Leigh&#10;Click to view on our website"/>
          <a:extLst>
            <a:ext uri="{FF2B5EF4-FFF2-40B4-BE49-F238E27FC236}">
              <a16:creationId xmlns:a16="http://schemas.microsoft.com/office/drawing/2014/main" id="{57208AF6-6FAF-DDD1-715A-C44F8C19EF15}"/>
            </a:ext>
          </a:extLst>
        </xdr:cNvPr>
        <xdr:cNvPicPr>
          <a:picLocks noChangeAspect="1"/>
        </xdr:cNvPicPr>
      </xdr:nvPicPr>
      <xdr:blipFill>
        <a:blip xmlns:r="http://schemas.openxmlformats.org/officeDocument/2006/relationships" r:link="rId167"/>
        <a:stretch>
          <a:fillRect/>
        </a:stretch>
      </xdr:blipFill>
      <xdr:spPr>
        <a:xfrm>
          <a:off x="6000750" y="33515300"/>
          <a:ext cx="1016000" cy="119380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2</xdr:col>
      <xdr:colOff>76200</xdr:colOff>
      <xdr:row>34</xdr:row>
      <xdr:rowOff>792480</xdr:rowOff>
    </xdr:from>
    <xdr:to>
      <xdr:col>2</xdr:col>
      <xdr:colOff>1092200</xdr:colOff>
      <xdr:row>35</xdr:row>
      <xdr:rowOff>104775</xdr:rowOff>
    </xdr:to>
    <xdr:pic>
      <xdr:nvPicPr>
        <xdr:cNvPr id="171" name="Picture 170">
          <a:hlinkClick xmlns:r="http://schemas.openxmlformats.org/officeDocument/2006/relationships" r:id="rId168" tooltip="The wonder&#10;Hanson, Faye&#10;Click to view on our website"/>
          <a:extLst>
            <a:ext uri="{FF2B5EF4-FFF2-40B4-BE49-F238E27FC236}">
              <a16:creationId xmlns:a16="http://schemas.microsoft.com/office/drawing/2014/main" id="{D8BD4464-0BE6-C25E-B975-70DCCD17EA06}"/>
            </a:ext>
          </a:extLst>
        </xdr:cNvPr>
        <xdr:cNvPicPr>
          <a:picLocks noChangeAspect="1"/>
        </xdr:cNvPicPr>
      </xdr:nvPicPr>
      <xdr:blipFill>
        <a:blip xmlns:r="http://schemas.openxmlformats.org/officeDocument/2006/relationships" r:link="rId169"/>
        <a:stretch>
          <a:fillRect/>
        </a:stretch>
      </xdr:blipFill>
      <xdr:spPr>
        <a:xfrm>
          <a:off x="285750" y="35606355"/>
          <a:ext cx="1016000" cy="1150620"/>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twoCellAnchor editAs="oneCell">
    <xdr:from>
      <xdr:col>4</xdr:col>
      <xdr:colOff>76200</xdr:colOff>
      <xdr:row>34</xdr:row>
      <xdr:rowOff>1077336</xdr:rowOff>
    </xdr:from>
    <xdr:to>
      <xdr:col>4</xdr:col>
      <xdr:colOff>1092200</xdr:colOff>
      <xdr:row>35</xdr:row>
      <xdr:rowOff>104775</xdr:rowOff>
    </xdr:to>
    <xdr:pic>
      <xdr:nvPicPr>
        <xdr:cNvPr id="173" name="Picture 172">
          <a:hlinkClick xmlns:r="http://schemas.openxmlformats.org/officeDocument/2006/relationships" r:id="rId170" tooltip="Chicken clicking&#10;Willis, Jeanne&#10;Click to view on our website"/>
          <a:extLst>
            <a:ext uri="{FF2B5EF4-FFF2-40B4-BE49-F238E27FC236}">
              <a16:creationId xmlns:a16="http://schemas.microsoft.com/office/drawing/2014/main" id="{26204333-8515-7807-CBF5-6C851339A1D9}"/>
            </a:ext>
          </a:extLst>
        </xdr:cNvPr>
        <xdr:cNvPicPr>
          <a:picLocks noChangeAspect="1"/>
        </xdr:cNvPicPr>
      </xdr:nvPicPr>
      <xdr:blipFill>
        <a:blip xmlns:r="http://schemas.openxmlformats.org/officeDocument/2006/relationships" r:link="rId171"/>
        <a:stretch>
          <a:fillRect/>
        </a:stretch>
      </xdr:blipFill>
      <xdr:spPr>
        <a:xfrm>
          <a:off x="1714500" y="35891211"/>
          <a:ext cx="1016000" cy="865764"/>
        </a:xfrm>
        <a:prstGeom prst="rect">
          <a:avLst/>
        </a:prstGeom>
        <a:effectLst>
          <a:outerShdw blurRad="50800" dist="38100" dir="5400000" algn="t">
            <a:prstClr val="black">
              <a:alpha val="40000"/>
            </a:prstClr>
          </a:outerShdw>
        </a:effectLst>
        <a:scene3d>
          <a:camera prst="perspectiveHeroicExtremeRightFacing" fov="4800000">
            <a:rot lat="480000" lon="21000000" rev="0"/>
          </a:camera>
          <a:lightRig rig="threePt" dir="t"/>
        </a:scene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2540000</xdr:rowOff>
    </xdr:from>
    <xdr:to>
      <xdr:col>5</xdr:col>
      <xdr:colOff>3266294</xdr:colOff>
      <xdr:row>2</xdr:row>
      <xdr:rowOff>2699781</xdr:rowOff>
    </xdr:to>
    <xdr:pic>
      <xdr:nvPicPr>
        <xdr:cNvPr id="3" name="img_website">
          <a:hlinkClick xmlns:r="http://schemas.openxmlformats.org/officeDocument/2006/relationships" r:id="rId1" tooltip="Our website"/>
          <a:extLst>
            <a:ext uri="{FF2B5EF4-FFF2-40B4-BE49-F238E27FC236}">
              <a16:creationId xmlns:a16="http://schemas.microsoft.com/office/drawing/2014/main" id="{7C4374AE-C60E-2905-73BC-BF906CB43F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0525" y="2806700"/>
          <a:ext cx="3266294" cy="32554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peters.co.uk/book-page/9781848956834" TargetMode="External"/><Relationship Id="rId21" Type="http://schemas.openxmlformats.org/officeDocument/2006/relationships/hyperlink" Target="https://peters.co.uk/book-page/9781529036039" TargetMode="External"/><Relationship Id="rId42" Type="http://schemas.openxmlformats.org/officeDocument/2006/relationships/hyperlink" Target="https://peters.co.uk/book-page/9781849766890" TargetMode="External"/><Relationship Id="rId47" Type="http://schemas.openxmlformats.org/officeDocument/2006/relationships/hyperlink" Target="https://peters.co.uk/book-page/9781910959213" TargetMode="External"/><Relationship Id="rId63" Type="http://schemas.openxmlformats.org/officeDocument/2006/relationships/hyperlink" Target="https://peters.co.uk/book-page/9780192772114" TargetMode="External"/><Relationship Id="rId68" Type="http://schemas.openxmlformats.org/officeDocument/2006/relationships/hyperlink" Target="https://peters.co.uk/book-page/9781913074081" TargetMode="External"/><Relationship Id="rId84" Type="http://schemas.openxmlformats.org/officeDocument/2006/relationships/hyperlink" Target="https://peters.co.uk/book-page/9781405288583" TargetMode="External"/><Relationship Id="rId89" Type="http://schemas.openxmlformats.org/officeDocument/2006/relationships/drawing" Target="../drawings/drawing1.xml"/><Relationship Id="rId16" Type="http://schemas.openxmlformats.org/officeDocument/2006/relationships/hyperlink" Target="https://peters.co.uk/book-page/9781406394023" TargetMode="External"/><Relationship Id="rId11" Type="http://schemas.openxmlformats.org/officeDocument/2006/relationships/hyperlink" Target="https://peters.co.uk/book-page/9781780080680" TargetMode="External"/><Relationship Id="rId32" Type="http://schemas.openxmlformats.org/officeDocument/2006/relationships/hyperlink" Target="https://peters.co.uk/book-page/9781788814072" TargetMode="External"/><Relationship Id="rId37" Type="http://schemas.openxmlformats.org/officeDocument/2006/relationships/hyperlink" Target="https://peters.co.uk/book-page/9781529098952" TargetMode="External"/><Relationship Id="rId53" Type="http://schemas.openxmlformats.org/officeDocument/2006/relationships/hyperlink" Target="https://peters.co.uk/book-page/9781848956582" TargetMode="External"/><Relationship Id="rId58" Type="http://schemas.openxmlformats.org/officeDocument/2006/relationships/hyperlink" Target="https://peters.co.uk/book-page/9781534449572" TargetMode="External"/><Relationship Id="rId74" Type="http://schemas.openxmlformats.org/officeDocument/2006/relationships/hyperlink" Target="https://peters.co.uk/book-page/9781781128817" TargetMode="External"/><Relationship Id="rId79" Type="http://schemas.openxmlformats.org/officeDocument/2006/relationships/hyperlink" Target="https://peters.co.uk/book-page/9780241625910" TargetMode="External"/><Relationship Id="rId5" Type="http://schemas.openxmlformats.org/officeDocument/2006/relationships/hyperlink" Target="https://peters.co.uk/book-page/9781912756629" TargetMode="External"/><Relationship Id="rId14" Type="http://schemas.openxmlformats.org/officeDocument/2006/relationships/hyperlink" Target="https://peters.co.uk/book-page/9780340634790" TargetMode="External"/><Relationship Id="rId22" Type="http://schemas.openxmlformats.org/officeDocument/2006/relationships/hyperlink" Target="https://peters.co.uk/book-page/9781529046861" TargetMode="External"/><Relationship Id="rId27" Type="http://schemas.openxmlformats.org/officeDocument/2006/relationships/hyperlink" Target="https://peters.co.uk/book-page/9780007150366" TargetMode="External"/><Relationship Id="rId30" Type="http://schemas.openxmlformats.org/officeDocument/2006/relationships/hyperlink" Target="https://peters.co.uk/book-page/9780141379319" TargetMode="External"/><Relationship Id="rId35" Type="http://schemas.openxmlformats.org/officeDocument/2006/relationships/hyperlink" Target="https://peters.co.uk/book-page/9781761210082" TargetMode="External"/><Relationship Id="rId43" Type="http://schemas.openxmlformats.org/officeDocument/2006/relationships/hyperlink" Target="https://peters.co.uk/book-page/9781912923311" TargetMode="External"/><Relationship Id="rId48" Type="http://schemas.openxmlformats.org/officeDocument/2006/relationships/hyperlink" Target="https://peters.co.uk/book-page/9781408356128" TargetMode="External"/><Relationship Id="rId56" Type="http://schemas.openxmlformats.org/officeDocument/2006/relationships/hyperlink" Target="https://peters.co.uk/book-page/9780702322341" TargetMode="External"/><Relationship Id="rId64" Type="http://schemas.openxmlformats.org/officeDocument/2006/relationships/hyperlink" Target="https://peters.co.uk/book-page/9781471191305" TargetMode="External"/><Relationship Id="rId69" Type="http://schemas.openxmlformats.org/officeDocument/2006/relationships/hyperlink" Target="https://peters.co.uk/book-page/9780552545105" TargetMode="External"/><Relationship Id="rId77" Type="http://schemas.openxmlformats.org/officeDocument/2006/relationships/hyperlink" Target="https://peters.co.uk/book-page/9781526383297" TargetMode="External"/><Relationship Id="rId8" Type="http://schemas.openxmlformats.org/officeDocument/2006/relationships/hyperlink" Target="https://peters.co.uk/book-page/9780241371459" TargetMode="External"/><Relationship Id="rId51" Type="http://schemas.openxmlformats.org/officeDocument/2006/relationships/hyperlink" Target="https://peters.co.uk/book-page/9781406373462" TargetMode="External"/><Relationship Id="rId72" Type="http://schemas.openxmlformats.org/officeDocument/2006/relationships/hyperlink" Target="https://peters.co.uk/book-page/9781408330036" TargetMode="External"/><Relationship Id="rId80" Type="http://schemas.openxmlformats.org/officeDocument/2006/relationships/hyperlink" Target="https://peters.co.uk/book-page/9780241376713" TargetMode="External"/><Relationship Id="rId85" Type="http://schemas.openxmlformats.org/officeDocument/2006/relationships/hyperlink" Target="https://peters.co.uk/book-page/9780192777782" TargetMode="External"/><Relationship Id="rId3" Type="http://schemas.openxmlformats.org/officeDocument/2006/relationships/hyperlink" Target="https://peters.co.uk/book-page/9781912756636" TargetMode="External"/><Relationship Id="rId12" Type="http://schemas.openxmlformats.org/officeDocument/2006/relationships/hyperlink" Target="https://peters.co.uk/book-page/9781444910865" TargetMode="External"/><Relationship Id="rId17" Type="http://schemas.openxmlformats.org/officeDocument/2006/relationships/hyperlink" Target="https://peters.co.uk/book-page/9781526383235" TargetMode="External"/><Relationship Id="rId25" Type="http://schemas.openxmlformats.org/officeDocument/2006/relationships/hyperlink" Target="https://peters.co.uk/book-page/9781529059632" TargetMode="External"/><Relationship Id="rId33" Type="http://schemas.openxmlformats.org/officeDocument/2006/relationships/hyperlink" Target="https://peters.co.uk/book-page/9781405298513" TargetMode="External"/><Relationship Id="rId38" Type="http://schemas.openxmlformats.org/officeDocument/2006/relationships/hyperlink" Target="https://peters.co.uk/book-page/9780241407929" TargetMode="External"/><Relationship Id="rId46" Type="http://schemas.openxmlformats.org/officeDocument/2006/relationships/hyperlink" Target="https://peters.co.uk/book-page/9780063030763" TargetMode="External"/><Relationship Id="rId59" Type="http://schemas.openxmlformats.org/officeDocument/2006/relationships/hyperlink" Target="https://peters.co.uk/book-page/9781839941726" TargetMode="External"/><Relationship Id="rId67" Type="http://schemas.openxmlformats.org/officeDocument/2006/relationships/hyperlink" Target="https://peters.co.uk/book-page/9781408867259" TargetMode="External"/><Relationship Id="rId20" Type="http://schemas.openxmlformats.org/officeDocument/2006/relationships/hyperlink" Target="https://peters.co.uk/book-page/9781529036046" TargetMode="External"/><Relationship Id="rId41" Type="http://schemas.openxmlformats.org/officeDocument/2006/relationships/hyperlink" Target="https://peters.co.uk/book-page/9781788004008" TargetMode="External"/><Relationship Id="rId54" Type="http://schemas.openxmlformats.org/officeDocument/2006/relationships/hyperlink" Target="https://peters.co.uk/book-page/9781788006767" TargetMode="External"/><Relationship Id="rId62" Type="http://schemas.openxmlformats.org/officeDocument/2006/relationships/hyperlink" Target="https://peters.co.uk/book-page/9780241488874" TargetMode="External"/><Relationship Id="rId70" Type="http://schemas.openxmlformats.org/officeDocument/2006/relationships/hyperlink" Target="https://peters.co.uk/book-page/9781910959466" TargetMode="External"/><Relationship Id="rId75" Type="http://schemas.openxmlformats.org/officeDocument/2006/relationships/hyperlink" Target="https://peters.co.uk/book-page/9781474983303" TargetMode="External"/><Relationship Id="rId83" Type="http://schemas.openxmlformats.org/officeDocument/2006/relationships/hyperlink" Target="https://peters.co.uk/book-page/9780241345894" TargetMode="External"/><Relationship Id="rId88" Type="http://schemas.openxmlformats.org/officeDocument/2006/relationships/printerSettings" Target="../printerSettings/printerSettings1.bin"/><Relationship Id="rId1" Type="http://schemas.openxmlformats.org/officeDocument/2006/relationships/hyperlink" Target="http://www.peters.co.uk/" TargetMode="External"/><Relationship Id="rId6" Type="http://schemas.openxmlformats.org/officeDocument/2006/relationships/hyperlink" Target="https://peters.co.uk/book-page/9781912756612" TargetMode="External"/><Relationship Id="rId15" Type="http://schemas.openxmlformats.org/officeDocument/2006/relationships/hyperlink" Target="https://peters.co.uk/book-page/9781912650606" TargetMode="External"/><Relationship Id="rId23" Type="http://schemas.openxmlformats.org/officeDocument/2006/relationships/hyperlink" Target="https://peters.co.uk/book-page/9781529062601" TargetMode="External"/><Relationship Id="rId28" Type="http://schemas.openxmlformats.org/officeDocument/2006/relationships/hyperlink" Target="https://peters.co.uk/book-page/9780718194420" TargetMode="External"/><Relationship Id="rId36" Type="http://schemas.openxmlformats.org/officeDocument/2006/relationships/hyperlink" Target="https://peters.co.uk/book-page/9781406338539" TargetMode="External"/><Relationship Id="rId49" Type="http://schemas.openxmlformats.org/officeDocument/2006/relationships/hyperlink" Target="https://peters.co.uk/book-page/9781447273998" TargetMode="External"/><Relationship Id="rId57" Type="http://schemas.openxmlformats.org/officeDocument/2006/relationships/hyperlink" Target="https://peters.co.uk/book-page/9781788004480" TargetMode="External"/><Relationship Id="rId10" Type="http://schemas.openxmlformats.org/officeDocument/2006/relationships/hyperlink" Target="https://peters.co.uk/book-page/9781529017571" TargetMode="External"/><Relationship Id="rId31" Type="http://schemas.openxmlformats.org/officeDocument/2006/relationships/hyperlink" Target="https://peters.co.uk/book-page/9781408368169" TargetMode="External"/><Relationship Id="rId44" Type="http://schemas.openxmlformats.org/officeDocument/2006/relationships/hyperlink" Target="https://peters.co.uk/book-page/9780571358311" TargetMode="External"/><Relationship Id="rId52" Type="http://schemas.openxmlformats.org/officeDocument/2006/relationships/hyperlink" Target="https://peters.co.uk/book-page/9781444919158" TargetMode="External"/><Relationship Id="rId60" Type="http://schemas.openxmlformats.org/officeDocument/2006/relationships/hyperlink" Target="https://peters.co.uk/book-page/9780241563502" TargetMode="External"/><Relationship Id="rId65" Type="http://schemas.openxmlformats.org/officeDocument/2006/relationships/hyperlink" Target="https://peters.co.uk/book-page/9781408340479" TargetMode="External"/><Relationship Id="rId73" Type="http://schemas.openxmlformats.org/officeDocument/2006/relationships/hyperlink" Target="https://peters.co.uk/book-page/9781783448654" TargetMode="External"/><Relationship Id="rId78" Type="http://schemas.openxmlformats.org/officeDocument/2006/relationships/hyperlink" Target="https://peters.co.uk/book-page/9781848957084" TargetMode="External"/><Relationship Id="rId81" Type="http://schemas.openxmlformats.org/officeDocument/2006/relationships/hyperlink" Target="https://peters.co.uk/book-page/9781843654735" TargetMode="External"/><Relationship Id="rId86" Type="http://schemas.openxmlformats.org/officeDocument/2006/relationships/hyperlink" Target="https://peters.co.uk/book-page/9781783701148" TargetMode="External"/><Relationship Id="rId4" Type="http://schemas.openxmlformats.org/officeDocument/2006/relationships/hyperlink" Target="https://peters.co.uk/book-page/9781912756643" TargetMode="External"/><Relationship Id="rId9" Type="http://schemas.openxmlformats.org/officeDocument/2006/relationships/hyperlink" Target="https://peters.co.uk/book-page/9781408892183" TargetMode="External"/><Relationship Id="rId13" Type="http://schemas.openxmlformats.org/officeDocument/2006/relationships/hyperlink" Target="https://peters.co.uk/book-page/9781405295291" TargetMode="External"/><Relationship Id="rId18" Type="http://schemas.openxmlformats.org/officeDocument/2006/relationships/hyperlink" Target="https://peters.co.uk/book-page/9781529035391" TargetMode="External"/><Relationship Id="rId39" Type="http://schemas.openxmlformats.org/officeDocument/2006/relationships/hyperlink" Target="https://peters.co.uk/book-page/9781844281695" TargetMode="External"/><Relationship Id="rId34" Type="http://schemas.openxmlformats.org/officeDocument/2006/relationships/hyperlink" Target="https://peters.co.uk/book-page/9781405295666" TargetMode="External"/><Relationship Id="rId50" Type="http://schemas.openxmlformats.org/officeDocument/2006/relationships/hyperlink" Target="https://peters.co.uk/book-page/9781786280848" TargetMode="External"/><Relationship Id="rId55" Type="http://schemas.openxmlformats.org/officeDocument/2006/relationships/hyperlink" Target="https://peters.co.uk/book-page/9780571346875" TargetMode="External"/><Relationship Id="rId76" Type="http://schemas.openxmlformats.org/officeDocument/2006/relationships/hyperlink" Target="https://peters.co.uk/book-page/9780711249523" TargetMode="External"/><Relationship Id="rId7" Type="http://schemas.openxmlformats.org/officeDocument/2006/relationships/hyperlink" Target="https://peters.co.uk/book-page/9781912756650" TargetMode="External"/><Relationship Id="rId71" Type="http://schemas.openxmlformats.org/officeDocument/2006/relationships/hyperlink" Target="https://peters.co.uk/book-page/9780755500673" TargetMode="External"/><Relationship Id="rId2" Type="http://schemas.openxmlformats.org/officeDocument/2006/relationships/hyperlink" Target="mailto:judith.evans@peters.co.uk?subject=My%20quotation" TargetMode="External"/><Relationship Id="rId29" Type="http://schemas.openxmlformats.org/officeDocument/2006/relationships/hyperlink" Target="https://peters.co.uk/book-page/9780140565812" TargetMode="External"/><Relationship Id="rId24" Type="http://schemas.openxmlformats.org/officeDocument/2006/relationships/hyperlink" Target="https://peters.co.uk/book-page/9781529035407" TargetMode="External"/><Relationship Id="rId40" Type="http://schemas.openxmlformats.org/officeDocument/2006/relationships/hyperlink" Target="https://peters.co.uk/book-page/9781839943379" TargetMode="External"/><Relationship Id="rId45" Type="http://schemas.openxmlformats.org/officeDocument/2006/relationships/hyperlink" Target="https://peters.co.uk/book-page/9780755502851" TargetMode="External"/><Relationship Id="rId66" Type="http://schemas.openxmlformats.org/officeDocument/2006/relationships/hyperlink" Target="https://peters.co.uk/book-page/9780140509199" TargetMode="External"/><Relationship Id="rId87" Type="http://schemas.openxmlformats.org/officeDocument/2006/relationships/hyperlink" Target="https://peters.co.uk/book-page/9781783441617" TargetMode="External"/><Relationship Id="rId61" Type="http://schemas.openxmlformats.org/officeDocument/2006/relationships/hyperlink" Target="https://peters.co.uk/book-page/9780007182329" TargetMode="External"/><Relationship Id="rId82" Type="http://schemas.openxmlformats.org/officeDocument/2006/relationships/hyperlink" Target="https://peters.co.uk/book-page/9780008212827" TargetMode="External"/><Relationship Id="rId19" Type="http://schemas.openxmlformats.org/officeDocument/2006/relationships/hyperlink" Target="https://peters.co.uk/book-page/97815290626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51B15-766B-49EE-8627-B766126E8453}">
  <sheetPr>
    <pageSetUpPr fitToPage="1"/>
  </sheetPr>
  <dimension ref="A1:L104"/>
  <sheetViews>
    <sheetView showGridLines="0" showRowColHeaders="0" tabSelected="1" workbookViewId="0">
      <pane ySplit="11" topLeftCell="A75" activePane="bottomLeft" state="frozenSplit"/>
      <selection pane="bottomLeft" activeCell="D3" sqref="D3"/>
    </sheetView>
  </sheetViews>
  <sheetFormatPr defaultRowHeight="15" customHeight="1" x14ac:dyDescent="0.25"/>
  <cols>
    <col min="1" max="1" width="1.625" style="42" customWidth="1"/>
    <col min="2" max="2" width="17.25" style="5" customWidth="1"/>
    <col min="3" max="3" width="22.25" style="2" bestFit="1" customWidth="1"/>
    <col min="4" max="4" width="42.625" style="2" customWidth="1"/>
    <col min="5" max="5" width="10.25" style="2" bestFit="1" customWidth="1"/>
    <col min="6" max="7" width="13" style="7" customWidth="1"/>
    <col min="8" max="8" width="7.625" style="26" customWidth="1"/>
    <col min="9" max="9" width="8.625" style="26" customWidth="1"/>
    <col min="10" max="10" width="13" style="31" customWidth="1"/>
    <col min="11" max="11" width="1.625" style="2" customWidth="1"/>
    <col min="12" max="12" width="17.125" style="2" bestFit="1" customWidth="1"/>
    <col min="13" max="13" width="1.625" style="2" customWidth="1"/>
    <col min="14" max="16384" width="9" style="2"/>
  </cols>
  <sheetData>
    <row r="1" spans="1:12" ht="15" customHeight="1" x14ac:dyDescent="0.25">
      <c r="A1" s="42" t="s">
        <v>186</v>
      </c>
    </row>
    <row r="2" spans="1:12" ht="30" customHeight="1" x14ac:dyDescent="0.25">
      <c r="A2" s="42" t="s">
        <v>189</v>
      </c>
      <c r="B2" s="64"/>
      <c r="C2" s="65" t="s">
        <v>166</v>
      </c>
      <c r="D2" s="66"/>
      <c r="E2" s="67"/>
      <c r="F2" s="18"/>
      <c r="G2" s="18"/>
      <c r="H2" s="21"/>
      <c r="I2" s="21"/>
      <c r="J2" s="27"/>
    </row>
    <row r="3" spans="1:12" ht="15" customHeight="1" x14ac:dyDescent="0.25">
      <c r="A3" s="42" t="s">
        <v>195</v>
      </c>
      <c r="B3" s="64"/>
      <c r="C3" s="66" t="s">
        <v>167</v>
      </c>
      <c r="D3" s="68">
        <v>45443</v>
      </c>
      <c r="E3" s="67"/>
      <c r="F3" s="32" t="s">
        <v>175</v>
      </c>
      <c r="G3" s="32"/>
      <c r="H3" s="33"/>
      <c r="I3" s="33"/>
      <c r="J3" s="35">
        <f>I97</f>
        <v>304</v>
      </c>
    </row>
    <row r="4" spans="1:12" ht="15" customHeight="1" x14ac:dyDescent="0.25">
      <c r="A4" s="42">
        <f>COUNTA(B12:B96)</f>
        <v>85</v>
      </c>
      <c r="B4" s="64"/>
      <c r="C4" s="66" t="s">
        <v>168</v>
      </c>
      <c r="D4" s="69" t="s">
        <v>169</v>
      </c>
      <c r="E4" s="67"/>
      <c r="F4" s="32" t="s">
        <v>176</v>
      </c>
      <c r="G4" s="32"/>
      <c r="H4" s="33"/>
      <c r="I4" s="33"/>
      <c r="J4" s="34">
        <f>BooksTotal</f>
        <v>1682.1999999999989</v>
      </c>
    </row>
    <row r="5" spans="1:12" ht="15" customHeight="1" x14ac:dyDescent="0.25">
      <c r="A5" s="42" t="s">
        <v>283</v>
      </c>
      <c r="B5" s="64"/>
      <c r="C5" s="66" t="s">
        <v>170</v>
      </c>
      <c r="D5" s="70" t="s">
        <v>173</v>
      </c>
      <c r="E5" s="67"/>
      <c r="F5" s="32" t="s">
        <v>180</v>
      </c>
      <c r="G5" s="32"/>
      <c r="H5" s="33"/>
      <c r="I5" s="33"/>
      <c r="J5" s="34">
        <f>(SUMIF(E12:E96,"Pbk",I12:I96)+SUMIF(E12:E96,"Hbk w/dj",I12:I96)+J2)*IF(JacketsRequired = TRUE, 0.35, 0)</f>
        <v>84</v>
      </c>
    </row>
    <row r="6" spans="1:12" ht="15" customHeight="1" x14ac:dyDescent="0.25">
      <c r="B6" s="71" t="s">
        <v>165</v>
      </c>
      <c r="C6" s="66" t="s">
        <v>171</v>
      </c>
      <c r="D6" s="72" t="s">
        <v>174</v>
      </c>
      <c r="E6" s="67"/>
      <c r="F6" s="32" t="s">
        <v>181</v>
      </c>
      <c r="G6" s="32"/>
      <c r="H6" s="33"/>
      <c r="I6" s="33"/>
      <c r="J6" s="34">
        <f>J3*LabelsRequired*0.1</f>
        <v>0</v>
      </c>
    </row>
    <row r="7" spans="1:12" ht="15" customHeight="1" x14ac:dyDescent="0.25">
      <c r="B7" s="73" t="s">
        <v>164</v>
      </c>
      <c r="C7" s="66" t="s">
        <v>172</v>
      </c>
      <c r="D7" s="72" t="s">
        <v>178</v>
      </c>
      <c r="E7" s="67"/>
      <c r="F7" s="32" t="s">
        <v>183</v>
      </c>
      <c r="G7" s="32"/>
      <c r="H7" s="33"/>
      <c r="I7" s="33"/>
      <c r="J7" s="34" t="s">
        <v>184</v>
      </c>
    </row>
    <row r="8" spans="1:12" ht="15" customHeight="1" x14ac:dyDescent="0.25">
      <c r="B8" s="64"/>
      <c r="C8" s="66" t="s">
        <v>177</v>
      </c>
      <c r="D8" s="72" t="s">
        <v>179</v>
      </c>
      <c r="E8" s="67"/>
      <c r="F8" s="36" t="s">
        <v>182</v>
      </c>
      <c r="G8" s="36"/>
      <c r="H8" s="37"/>
      <c r="I8" s="37"/>
      <c r="J8" s="38">
        <f>SUM(J4:J7)</f>
        <v>1766.1999999999989</v>
      </c>
    </row>
    <row r="9" spans="1:12" ht="15" customHeight="1" x14ac:dyDescent="0.25">
      <c r="B9" s="19"/>
      <c r="C9" s="20" t="s">
        <v>157</v>
      </c>
      <c r="D9" s="60" t="s">
        <v>282</v>
      </c>
      <c r="E9" s="17"/>
      <c r="F9" s="18"/>
      <c r="G9" s="18"/>
      <c r="H9" s="21"/>
      <c r="I9" s="21"/>
      <c r="J9" s="27"/>
    </row>
    <row r="10" spans="1:12" ht="15" customHeight="1" x14ac:dyDescent="0.25">
      <c r="B10" s="19"/>
      <c r="C10" s="20"/>
      <c r="D10" s="20"/>
      <c r="E10" s="17"/>
      <c r="F10" s="18"/>
      <c r="G10" s="18"/>
      <c r="H10" s="21"/>
      <c r="I10" s="21"/>
      <c r="J10" s="27"/>
    </row>
    <row r="11" spans="1:12" s="3" customFormat="1" ht="30" customHeight="1" x14ac:dyDescent="0.25">
      <c r="A11" s="46"/>
      <c r="B11" s="8" t="s">
        <v>281</v>
      </c>
      <c r="C11" s="9" t="s">
        <v>0</v>
      </c>
      <c r="D11" s="9" t="s">
        <v>154</v>
      </c>
      <c r="E11" s="9" t="s">
        <v>155</v>
      </c>
      <c r="F11" s="10" t="s">
        <v>147</v>
      </c>
      <c r="G11" s="10" t="s">
        <v>284</v>
      </c>
      <c r="H11" s="22" t="s">
        <v>156</v>
      </c>
      <c r="I11" s="22" t="s">
        <v>162</v>
      </c>
      <c r="J11" s="28" t="s">
        <v>163</v>
      </c>
      <c r="L11" s="9" t="s">
        <v>148</v>
      </c>
    </row>
    <row r="12" spans="1:12" ht="15" customHeight="1" x14ac:dyDescent="0.25">
      <c r="A12" s="42" t="s">
        <v>196</v>
      </c>
      <c r="B12" s="4" t="str">
        <f t="shared" ref="B12:B43" si="0">IF(ISNUMBER($D$7),$D$7,$D$6)&amp;"/"&amp;TEXT(ROW() - 11,"000")</f>
        <v>TEST1/001</v>
      </c>
      <c r="C12" s="1" t="s">
        <v>1</v>
      </c>
      <c r="D12" s="39" t="s">
        <v>62</v>
      </c>
      <c r="E12" s="1" t="s">
        <v>158</v>
      </c>
      <c r="F12" s="6">
        <v>6.99</v>
      </c>
      <c r="G12" s="6">
        <f>IFERROR(J12/I12, "")</f>
        <v>4.5500000000000007</v>
      </c>
      <c r="H12" s="23">
        <f t="shared" ref="H12:H43" si="1">HeadlineDiscount</f>
        <v>0.35</v>
      </c>
      <c r="I12" s="62">
        <v>4</v>
      </c>
      <c r="J12" s="29">
        <f>(F12-(ROUNDDOWN(F12*H12,2)))*I12</f>
        <v>18.200000000000003</v>
      </c>
      <c r="L12" s="61" t="s">
        <v>149</v>
      </c>
    </row>
    <row r="13" spans="1:12" ht="15" customHeight="1" x14ac:dyDescent="0.25">
      <c r="A13" s="42" t="s">
        <v>197</v>
      </c>
      <c r="B13" s="4" t="str">
        <f t="shared" si="0"/>
        <v>TEST1/002</v>
      </c>
      <c r="C13" s="1" t="s">
        <v>1</v>
      </c>
      <c r="D13" s="39" t="s">
        <v>63</v>
      </c>
      <c r="E13" s="1" t="s">
        <v>158</v>
      </c>
      <c r="F13" s="6">
        <v>6.99</v>
      </c>
      <c r="G13" s="6" t="str">
        <f t="shared" ref="G13:G76" si="2">IFERROR(J13/I13, "")</f>
        <v/>
      </c>
      <c r="H13" s="23">
        <f t="shared" si="1"/>
        <v>0.35</v>
      </c>
      <c r="I13" s="62">
        <v>0</v>
      </c>
      <c r="J13" s="29">
        <f t="shared" ref="J13:J76" si="3">(F13-(ROUNDDOWN(F13*H13,2)))*I13</f>
        <v>0</v>
      </c>
      <c r="L13" s="61" t="s">
        <v>150</v>
      </c>
    </row>
    <row r="14" spans="1:12" ht="15" customHeight="1" x14ac:dyDescent="0.25">
      <c r="A14" s="42" t="s">
        <v>198</v>
      </c>
      <c r="B14" s="4" t="str">
        <f t="shared" si="0"/>
        <v>TEST1/003</v>
      </c>
      <c r="C14" s="1" t="s">
        <v>1</v>
      </c>
      <c r="D14" s="39" t="s">
        <v>64</v>
      </c>
      <c r="E14" s="1" t="s">
        <v>158</v>
      </c>
      <c r="F14" s="6">
        <v>6.99</v>
      </c>
      <c r="G14" s="6">
        <f t="shared" si="2"/>
        <v>4.5500000000000007</v>
      </c>
      <c r="H14" s="23">
        <f t="shared" si="1"/>
        <v>0.35</v>
      </c>
      <c r="I14" s="62">
        <v>4</v>
      </c>
      <c r="J14" s="29">
        <f t="shared" si="3"/>
        <v>18.200000000000003</v>
      </c>
      <c r="L14" s="61" t="s">
        <v>149</v>
      </c>
    </row>
    <row r="15" spans="1:12" ht="15" customHeight="1" x14ac:dyDescent="0.25">
      <c r="A15" s="42" t="s">
        <v>199</v>
      </c>
      <c r="B15" s="4" t="str">
        <f t="shared" si="0"/>
        <v>TEST1/004</v>
      </c>
      <c r="C15" s="1" t="s">
        <v>1</v>
      </c>
      <c r="D15" s="39" t="s">
        <v>65</v>
      </c>
      <c r="E15" s="1" t="s">
        <v>158</v>
      </c>
      <c r="F15" s="6">
        <v>6.99</v>
      </c>
      <c r="G15" s="6" t="str">
        <f t="shared" si="2"/>
        <v/>
      </c>
      <c r="H15" s="23">
        <f t="shared" si="1"/>
        <v>0.35</v>
      </c>
      <c r="I15" s="62">
        <v>0</v>
      </c>
      <c r="J15" s="29">
        <f t="shared" si="3"/>
        <v>0</v>
      </c>
      <c r="L15" s="61" t="s">
        <v>150</v>
      </c>
    </row>
    <row r="16" spans="1:12" ht="15" customHeight="1" x14ac:dyDescent="0.25">
      <c r="A16" s="42" t="s">
        <v>200</v>
      </c>
      <c r="B16" s="4" t="str">
        <f t="shared" si="0"/>
        <v>TEST1/005</v>
      </c>
      <c r="C16" s="1" t="s">
        <v>1</v>
      </c>
      <c r="D16" s="39" t="s">
        <v>66</v>
      </c>
      <c r="E16" s="1" t="s">
        <v>158</v>
      </c>
      <c r="F16" s="6">
        <v>6.99</v>
      </c>
      <c r="G16" s="6" t="str">
        <f t="shared" si="2"/>
        <v/>
      </c>
      <c r="H16" s="23">
        <f t="shared" si="1"/>
        <v>0.35</v>
      </c>
      <c r="I16" s="62">
        <v>0</v>
      </c>
      <c r="J16" s="29">
        <f t="shared" si="3"/>
        <v>0</v>
      </c>
      <c r="L16" s="61" t="s">
        <v>150</v>
      </c>
    </row>
    <row r="17" spans="1:12" ht="15" customHeight="1" x14ac:dyDescent="0.25">
      <c r="A17" s="42" t="s">
        <v>201</v>
      </c>
      <c r="B17" s="4" t="str">
        <f t="shared" si="0"/>
        <v>TEST1/006</v>
      </c>
      <c r="C17" s="1"/>
      <c r="D17" s="39" t="s">
        <v>67</v>
      </c>
      <c r="E17" s="1" t="s">
        <v>159</v>
      </c>
      <c r="F17" s="6">
        <v>9.99</v>
      </c>
      <c r="G17" s="6">
        <f t="shared" si="2"/>
        <v>6.5</v>
      </c>
      <c r="H17" s="23">
        <f t="shared" si="1"/>
        <v>0.35</v>
      </c>
      <c r="I17" s="62">
        <v>4</v>
      </c>
      <c r="J17" s="29">
        <f t="shared" si="3"/>
        <v>26</v>
      </c>
      <c r="L17" s="61" t="s">
        <v>151</v>
      </c>
    </row>
    <row r="18" spans="1:12" ht="15" customHeight="1" x14ac:dyDescent="0.25">
      <c r="A18" s="42" t="s">
        <v>202</v>
      </c>
      <c r="B18" s="4" t="str">
        <f t="shared" si="0"/>
        <v>TEST1/007</v>
      </c>
      <c r="C18" s="1" t="s">
        <v>2</v>
      </c>
      <c r="D18" s="39" t="s">
        <v>68</v>
      </c>
      <c r="E18" s="1" t="s">
        <v>160</v>
      </c>
      <c r="F18" s="6">
        <v>6.99</v>
      </c>
      <c r="G18" s="6">
        <f t="shared" si="2"/>
        <v>4.5500000000000007</v>
      </c>
      <c r="H18" s="23">
        <f t="shared" si="1"/>
        <v>0.35</v>
      </c>
      <c r="I18" s="62">
        <v>4</v>
      </c>
      <c r="J18" s="29">
        <f t="shared" si="3"/>
        <v>18.200000000000003</v>
      </c>
      <c r="L18" s="61" t="s">
        <v>149</v>
      </c>
    </row>
    <row r="19" spans="1:12" ht="15" customHeight="1" x14ac:dyDescent="0.25">
      <c r="A19" s="42" t="s">
        <v>203</v>
      </c>
      <c r="B19" s="4" t="str">
        <f t="shared" si="0"/>
        <v>TEST1/008</v>
      </c>
      <c r="C19" s="1" t="s">
        <v>3</v>
      </c>
      <c r="D19" s="39" t="s">
        <v>69</v>
      </c>
      <c r="E19" s="1" t="s">
        <v>160</v>
      </c>
      <c r="F19" s="6">
        <v>7.99</v>
      </c>
      <c r="G19" s="6">
        <f t="shared" si="2"/>
        <v>5.2</v>
      </c>
      <c r="H19" s="23">
        <f t="shared" si="1"/>
        <v>0.35</v>
      </c>
      <c r="I19" s="62">
        <v>4</v>
      </c>
      <c r="J19" s="29">
        <f t="shared" si="3"/>
        <v>20.8</v>
      </c>
      <c r="L19" s="61" t="s">
        <v>149</v>
      </c>
    </row>
    <row r="20" spans="1:12" ht="15" customHeight="1" x14ac:dyDescent="0.25">
      <c r="A20" s="42" t="s">
        <v>204</v>
      </c>
      <c r="B20" s="4" t="str">
        <f t="shared" si="0"/>
        <v>TEST1/009</v>
      </c>
      <c r="C20" s="1" t="s">
        <v>4</v>
      </c>
      <c r="D20" s="39" t="s">
        <v>70</v>
      </c>
      <c r="E20" s="1" t="s">
        <v>160</v>
      </c>
      <c r="F20" s="6">
        <v>7.99</v>
      </c>
      <c r="G20" s="6">
        <f t="shared" si="2"/>
        <v>5.2</v>
      </c>
      <c r="H20" s="23">
        <f t="shared" si="1"/>
        <v>0.35</v>
      </c>
      <c r="I20" s="62">
        <v>4</v>
      </c>
      <c r="J20" s="29">
        <f t="shared" si="3"/>
        <v>20.8</v>
      </c>
      <c r="L20" s="61" t="s">
        <v>149</v>
      </c>
    </row>
    <row r="21" spans="1:12" ht="15" customHeight="1" x14ac:dyDescent="0.25">
      <c r="A21" s="42" t="s">
        <v>205</v>
      </c>
      <c r="B21" s="4" t="str">
        <f t="shared" si="0"/>
        <v>TEST1/010</v>
      </c>
      <c r="C21" s="1" t="s">
        <v>5</v>
      </c>
      <c r="D21" s="39" t="s">
        <v>71</v>
      </c>
      <c r="E21" s="1" t="s">
        <v>160</v>
      </c>
      <c r="F21" s="6">
        <v>6.99</v>
      </c>
      <c r="G21" s="6">
        <f t="shared" si="2"/>
        <v>4.5500000000000007</v>
      </c>
      <c r="H21" s="23">
        <f t="shared" si="1"/>
        <v>0.35</v>
      </c>
      <c r="I21" s="62">
        <v>4</v>
      </c>
      <c r="J21" s="29">
        <f t="shared" si="3"/>
        <v>18.200000000000003</v>
      </c>
      <c r="L21" s="61" t="s">
        <v>149</v>
      </c>
    </row>
    <row r="22" spans="1:12" ht="15" customHeight="1" x14ac:dyDescent="0.25">
      <c r="A22" s="42" t="s">
        <v>206</v>
      </c>
      <c r="B22" s="4" t="str">
        <f t="shared" si="0"/>
        <v>TEST1/011</v>
      </c>
      <c r="C22" s="1" t="s">
        <v>6</v>
      </c>
      <c r="D22" s="39" t="s">
        <v>72</v>
      </c>
      <c r="E22" s="1" t="s">
        <v>160</v>
      </c>
      <c r="F22" s="6">
        <v>6.99</v>
      </c>
      <c r="G22" s="6">
        <f t="shared" si="2"/>
        <v>4.5500000000000007</v>
      </c>
      <c r="H22" s="23">
        <f t="shared" si="1"/>
        <v>0.35</v>
      </c>
      <c r="I22" s="62">
        <v>4</v>
      </c>
      <c r="J22" s="29">
        <f t="shared" si="3"/>
        <v>18.200000000000003</v>
      </c>
      <c r="L22" s="61" t="s">
        <v>149</v>
      </c>
    </row>
    <row r="23" spans="1:12" ht="15" customHeight="1" x14ac:dyDescent="0.25">
      <c r="A23" s="42" t="s">
        <v>207</v>
      </c>
      <c r="B23" s="4" t="str">
        <f t="shared" si="0"/>
        <v>TEST1/012</v>
      </c>
      <c r="C23" s="1" t="s">
        <v>7</v>
      </c>
      <c r="D23" s="39" t="s">
        <v>73</v>
      </c>
      <c r="E23" s="1" t="s">
        <v>160</v>
      </c>
      <c r="F23" s="6">
        <v>7.99</v>
      </c>
      <c r="G23" s="6">
        <f t="shared" si="2"/>
        <v>5.2</v>
      </c>
      <c r="H23" s="23">
        <f t="shared" si="1"/>
        <v>0.35</v>
      </c>
      <c r="I23" s="62">
        <v>4</v>
      </c>
      <c r="J23" s="29">
        <f t="shared" si="3"/>
        <v>20.8</v>
      </c>
      <c r="L23" s="61" t="s">
        <v>149</v>
      </c>
    </row>
    <row r="24" spans="1:12" ht="15" customHeight="1" x14ac:dyDescent="0.25">
      <c r="A24" s="42" t="s">
        <v>208</v>
      </c>
      <c r="B24" s="4" t="str">
        <f t="shared" si="0"/>
        <v>TEST1/013</v>
      </c>
      <c r="C24" s="1" t="s">
        <v>8</v>
      </c>
      <c r="D24" s="39" t="s">
        <v>74</v>
      </c>
      <c r="E24" s="1" t="s">
        <v>160</v>
      </c>
      <c r="F24" s="6">
        <v>7.99</v>
      </c>
      <c r="G24" s="6">
        <f t="shared" si="2"/>
        <v>5.2</v>
      </c>
      <c r="H24" s="23">
        <f t="shared" si="1"/>
        <v>0.35</v>
      </c>
      <c r="I24" s="62">
        <v>4</v>
      </c>
      <c r="J24" s="29">
        <f t="shared" si="3"/>
        <v>20.8</v>
      </c>
      <c r="L24" s="61" t="s">
        <v>149</v>
      </c>
    </row>
    <row r="25" spans="1:12" ht="15" customHeight="1" x14ac:dyDescent="0.25">
      <c r="A25" s="42" t="s">
        <v>209</v>
      </c>
      <c r="B25" s="4" t="str">
        <f t="shared" si="0"/>
        <v>TEST1/014</v>
      </c>
      <c r="C25" s="1" t="s">
        <v>9</v>
      </c>
      <c r="D25" s="39" t="s">
        <v>75</v>
      </c>
      <c r="E25" s="1" t="s">
        <v>160</v>
      </c>
      <c r="F25" s="6">
        <v>7.99</v>
      </c>
      <c r="G25" s="6">
        <f t="shared" si="2"/>
        <v>5.2</v>
      </c>
      <c r="H25" s="23">
        <f t="shared" si="1"/>
        <v>0.35</v>
      </c>
      <c r="I25" s="62">
        <v>4</v>
      </c>
      <c r="J25" s="29">
        <f t="shared" si="3"/>
        <v>20.8</v>
      </c>
      <c r="L25" s="61" t="s">
        <v>149</v>
      </c>
    </row>
    <row r="26" spans="1:12" ht="15" customHeight="1" x14ac:dyDescent="0.25">
      <c r="A26" s="42" t="s">
        <v>210</v>
      </c>
      <c r="B26" s="4" t="str">
        <f t="shared" si="0"/>
        <v>TEST1/015</v>
      </c>
      <c r="C26" s="1"/>
      <c r="D26" s="39" t="s">
        <v>76</v>
      </c>
      <c r="E26" s="1" t="s">
        <v>158</v>
      </c>
      <c r="F26" s="6">
        <v>7.99</v>
      </c>
      <c r="G26" s="6">
        <f t="shared" si="2"/>
        <v>5.2</v>
      </c>
      <c r="H26" s="23">
        <f t="shared" si="1"/>
        <v>0.35</v>
      </c>
      <c r="I26" s="62">
        <v>4</v>
      </c>
      <c r="J26" s="29">
        <f t="shared" si="3"/>
        <v>20.8</v>
      </c>
      <c r="L26" s="61" t="s">
        <v>149</v>
      </c>
    </row>
    <row r="27" spans="1:12" ht="15" customHeight="1" x14ac:dyDescent="0.25">
      <c r="A27" s="42" t="s">
        <v>211</v>
      </c>
      <c r="B27" s="4" t="str">
        <f t="shared" si="0"/>
        <v>TEST1/016</v>
      </c>
      <c r="C27" s="1"/>
      <c r="D27" s="39" t="s">
        <v>77</v>
      </c>
      <c r="E27" s="1" t="s">
        <v>158</v>
      </c>
      <c r="F27" s="6">
        <v>6.99</v>
      </c>
      <c r="G27" s="6" t="str">
        <f t="shared" si="2"/>
        <v/>
      </c>
      <c r="H27" s="23">
        <f t="shared" si="1"/>
        <v>0.35</v>
      </c>
      <c r="I27" s="62">
        <v>0</v>
      </c>
      <c r="J27" s="29">
        <f t="shared" si="3"/>
        <v>0</v>
      </c>
      <c r="L27" s="61" t="s">
        <v>150</v>
      </c>
    </row>
    <row r="28" spans="1:12" ht="15" customHeight="1" x14ac:dyDescent="0.25">
      <c r="A28" s="42" t="s">
        <v>212</v>
      </c>
      <c r="B28" s="4" t="str">
        <f t="shared" si="0"/>
        <v>TEST1/017</v>
      </c>
      <c r="C28" s="1"/>
      <c r="D28" s="39" t="s">
        <v>78</v>
      </c>
      <c r="E28" s="1" t="s">
        <v>158</v>
      </c>
      <c r="F28" s="6">
        <v>6.99</v>
      </c>
      <c r="G28" s="6" t="str">
        <f t="shared" si="2"/>
        <v/>
      </c>
      <c r="H28" s="23">
        <f t="shared" si="1"/>
        <v>0.35</v>
      </c>
      <c r="I28" s="62">
        <v>0</v>
      </c>
      <c r="J28" s="29">
        <f t="shared" si="3"/>
        <v>0</v>
      </c>
      <c r="L28" s="61" t="s">
        <v>150</v>
      </c>
    </row>
    <row r="29" spans="1:12" ht="15" customHeight="1" x14ac:dyDescent="0.25">
      <c r="A29" s="42" t="s">
        <v>213</v>
      </c>
      <c r="B29" s="4" t="str">
        <f t="shared" si="0"/>
        <v>TEST1/018</v>
      </c>
      <c r="C29" s="1"/>
      <c r="D29" s="39" t="s">
        <v>79</v>
      </c>
      <c r="E29" s="1" t="s">
        <v>158</v>
      </c>
      <c r="F29" s="6">
        <v>6.99</v>
      </c>
      <c r="G29" s="6">
        <f t="shared" si="2"/>
        <v>4.5500000000000007</v>
      </c>
      <c r="H29" s="23">
        <f t="shared" si="1"/>
        <v>0.35</v>
      </c>
      <c r="I29" s="62">
        <v>4</v>
      </c>
      <c r="J29" s="29">
        <f t="shared" si="3"/>
        <v>18.200000000000003</v>
      </c>
      <c r="L29" s="61" t="s">
        <v>149</v>
      </c>
    </row>
    <row r="30" spans="1:12" ht="15" customHeight="1" x14ac:dyDescent="0.25">
      <c r="A30" s="42" t="s">
        <v>214</v>
      </c>
      <c r="B30" s="4" t="str">
        <f t="shared" si="0"/>
        <v>TEST1/019</v>
      </c>
      <c r="C30" s="1"/>
      <c r="D30" s="39" t="s">
        <v>80</v>
      </c>
      <c r="E30" s="1" t="s">
        <v>158</v>
      </c>
      <c r="F30" s="6">
        <v>6.99</v>
      </c>
      <c r="G30" s="6" t="str">
        <f t="shared" si="2"/>
        <v/>
      </c>
      <c r="H30" s="23">
        <f t="shared" si="1"/>
        <v>0.35</v>
      </c>
      <c r="I30" s="62">
        <v>0</v>
      </c>
      <c r="J30" s="29">
        <f t="shared" si="3"/>
        <v>0</v>
      </c>
      <c r="L30" s="61" t="s">
        <v>150</v>
      </c>
    </row>
    <row r="31" spans="1:12" ht="15" customHeight="1" x14ac:dyDescent="0.25">
      <c r="A31" s="42" t="s">
        <v>215</v>
      </c>
      <c r="B31" s="4" t="str">
        <f t="shared" si="0"/>
        <v>TEST1/020</v>
      </c>
      <c r="C31" s="1"/>
      <c r="D31" s="39" t="s">
        <v>81</v>
      </c>
      <c r="E31" s="1" t="s">
        <v>158</v>
      </c>
      <c r="F31" s="6">
        <v>6.99</v>
      </c>
      <c r="G31" s="6">
        <f t="shared" si="2"/>
        <v>4.5500000000000007</v>
      </c>
      <c r="H31" s="23">
        <f t="shared" si="1"/>
        <v>0.35</v>
      </c>
      <c r="I31" s="62">
        <v>4</v>
      </c>
      <c r="J31" s="29">
        <f t="shared" si="3"/>
        <v>18.200000000000003</v>
      </c>
      <c r="L31" s="61" t="s">
        <v>149</v>
      </c>
    </row>
    <row r="32" spans="1:12" ht="15" customHeight="1" x14ac:dyDescent="0.25">
      <c r="A32" s="42" t="s">
        <v>216</v>
      </c>
      <c r="B32" s="4" t="str">
        <f t="shared" si="0"/>
        <v>TEST1/021</v>
      </c>
      <c r="C32" s="1"/>
      <c r="D32" s="39" t="s">
        <v>82</v>
      </c>
      <c r="E32" s="1" t="s">
        <v>158</v>
      </c>
      <c r="F32" s="6">
        <v>6.99</v>
      </c>
      <c r="G32" s="6" t="str">
        <f t="shared" si="2"/>
        <v/>
      </c>
      <c r="H32" s="23">
        <f t="shared" si="1"/>
        <v>0.35</v>
      </c>
      <c r="I32" s="62">
        <v>0</v>
      </c>
      <c r="J32" s="29">
        <f t="shared" si="3"/>
        <v>0</v>
      </c>
      <c r="L32" s="61" t="s">
        <v>150</v>
      </c>
    </row>
    <row r="33" spans="1:12" ht="15" customHeight="1" x14ac:dyDescent="0.25">
      <c r="A33" s="42" t="s">
        <v>217</v>
      </c>
      <c r="B33" s="4" t="str">
        <f t="shared" si="0"/>
        <v>TEST1/022</v>
      </c>
      <c r="C33" s="1"/>
      <c r="D33" s="39" t="s">
        <v>83</v>
      </c>
      <c r="E33" s="1" t="s">
        <v>158</v>
      </c>
      <c r="F33" s="6">
        <v>5.99</v>
      </c>
      <c r="G33" s="6" t="str">
        <f t="shared" si="2"/>
        <v/>
      </c>
      <c r="H33" s="23">
        <f t="shared" si="1"/>
        <v>0.35</v>
      </c>
      <c r="I33" s="62">
        <v>0</v>
      </c>
      <c r="J33" s="29">
        <f t="shared" si="3"/>
        <v>0</v>
      </c>
      <c r="L33" s="61" t="s">
        <v>150</v>
      </c>
    </row>
    <row r="34" spans="1:12" ht="15" customHeight="1" x14ac:dyDescent="0.25">
      <c r="A34" s="42" t="s">
        <v>218</v>
      </c>
      <c r="B34" s="4" t="str">
        <f t="shared" si="0"/>
        <v>TEST1/023</v>
      </c>
      <c r="C34" s="1"/>
      <c r="D34" s="39" t="s">
        <v>84</v>
      </c>
      <c r="E34" s="1" t="s">
        <v>158</v>
      </c>
      <c r="F34" s="6">
        <v>6.99</v>
      </c>
      <c r="G34" s="6" t="str">
        <f t="shared" si="2"/>
        <v/>
      </c>
      <c r="H34" s="23">
        <f t="shared" si="1"/>
        <v>0.35</v>
      </c>
      <c r="I34" s="62">
        <v>0</v>
      </c>
      <c r="J34" s="29">
        <f t="shared" si="3"/>
        <v>0</v>
      </c>
      <c r="L34" s="61" t="s">
        <v>150</v>
      </c>
    </row>
    <row r="35" spans="1:12" ht="15" customHeight="1" x14ac:dyDescent="0.25">
      <c r="A35" s="42" t="s">
        <v>219</v>
      </c>
      <c r="B35" s="4" t="str">
        <f t="shared" si="0"/>
        <v>TEST1/024</v>
      </c>
      <c r="C35" s="1" t="s">
        <v>10</v>
      </c>
      <c r="D35" s="39" t="s">
        <v>85</v>
      </c>
      <c r="E35" s="1" t="s">
        <v>160</v>
      </c>
      <c r="F35" s="6">
        <v>7.99</v>
      </c>
      <c r="G35" s="6">
        <f t="shared" si="2"/>
        <v>5.2</v>
      </c>
      <c r="H35" s="23">
        <f t="shared" si="1"/>
        <v>0.35</v>
      </c>
      <c r="I35" s="62">
        <v>4</v>
      </c>
      <c r="J35" s="29">
        <f t="shared" si="3"/>
        <v>20.8</v>
      </c>
      <c r="L35" s="61" t="s">
        <v>149</v>
      </c>
    </row>
    <row r="36" spans="1:12" ht="15" customHeight="1" x14ac:dyDescent="0.25">
      <c r="A36" s="42" t="s">
        <v>220</v>
      </c>
      <c r="B36" s="4" t="str">
        <f t="shared" si="0"/>
        <v>TEST1/025</v>
      </c>
      <c r="C36" s="1" t="s">
        <v>11</v>
      </c>
      <c r="D36" s="39" t="s">
        <v>86</v>
      </c>
      <c r="E36" s="1" t="s">
        <v>160</v>
      </c>
      <c r="F36" s="6">
        <v>7.99</v>
      </c>
      <c r="G36" s="6">
        <f t="shared" si="2"/>
        <v>5.2</v>
      </c>
      <c r="H36" s="23">
        <f t="shared" si="1"/>
        <v>0.35</v>
      </c>
      <c r="I36" s="62">
        <v>4</v>
      </c>
      <c r="J36" s="29">
        <f t="shared" si="3"/>
        <v>20.8</v>
      </c>
      <c r="L36" s="61" t="s">
        <v>149</v>
      </c>
    </row>
    <row r="37" spans="1:12" ht="15" customHeight="1" x14ac:dyDescent="0.25">
      <c r="A37" s="42" t="s">
        <v>221</v>
      </c>
      <c r="B37" s="4" t="str">
        <f t="shared" si="0"/>
        <v>TEST1/026</v>
      </c>
      <c r="C37" s="1" t="s">
        <v>12</v>
      </c>
      <c r="D37" s="39" t="s">
        <v>87</v>
      </c>
      <c r="E37" s="1" t="s">
        <v>160</v>
      </c>
      <c r="F37" s="6">
        <v>7.99</v>
      </c>
      <c r="G37" s="6">
        <f t="shared" si="2"/>
        <v>5.2</v>
      </c>
      <c r="H37" s="23">
        <f t="shared" si="1"/>
        <v>0.35</v>
      </c>
      <c r="I37" s="62">
        <v>4</v>
      </c>
      <c r="J37" s="29">
        <f t="shared" si="3"/>
        <v>20.8</v>
      </c>
      <c r="L37" s="61" t="s">
        <v>149</v>
      </c>
    </row>
    <row r="38" spans="1:12" ht="15" customHeight="1" x14ac:dyDescent="0.25">
      <c r="A38" s="42" t="s">
        <v>222</v>
      </c>
      <c r="B38" s="4" t="str">
        <f t="shared" si="0"/>
        <v>TEST1/027</v>
      </c>
      <c r="C38" s="1" t="s">
        <v>13</v>
      </c>
      <c r="D38" s="39" t="s">
        <v>88</v>
      </c>
      <c r="E38" s="1" t="s">
        <v>160</v>
      </c>
      <c r="F38" s="6">
        <v>7.99</v>
      </c>
      <c r="G38" s="6">
        <f t="shared" si="2"/>
        <v>5.2</v>
      </c>
      <c r="H38" s="23">
        <f t="shared" si="1"/>
        <v>0.35</v>
      </c>
      <c r="I38" s="62">
        <v>4</v>
      </c>
      <c r="J38" s="29">
        <f t="shared" si="3"/>
        <v>20.8</v>
      </c>
      <c r="L38" s="61" t="s">
        <v>149</v>
      </c>
    </row>
    <row r="39" spans="1:12" ht="15" customHeight="1" x14ac:dyDescent="0.25">
      <c r="A39" s="42" t="s">
        <v>223</v>
      </c>
      <c r="B39" s="4" t="str">
        <f t="shared" si="0"/>
        <v>TEST1/028</v>
      </c>
      <c r="C39" s="1" t="s">
        <v>14</v>
      </c>
      <c r="D39" s="39" t="s">
        <v>89</v>
      </c>
      <c r="E39" s="1" t="s">
        <v>160</v>
      </c>
      <c r="F39" s="6">
        <v>7.99</v>
      </c>
      <c r="G39" s="6">
        <f t="shared" si="2"/>
        <v>5.2</v>
      </c>
      <c r="H39" s="23">
        <f t="shared" si="1"/>
        <v>0.35</v>
      </c>
      <c r="I39" s="62">
        <v>4</v>
      </c>
      <c r="J39" s="29">
        <f t="shared" si="3"/>
        <v>20.8</v>
      </c>
      <c r="L39" s="61" t="s">
        <v>149</v>
      </c>
    </row>
    <row r="40" spans="1:12" ht="15" customHeight="1" x14ac:dyDescent="0.25">
      <c r="A40" s="42" t="s">
        <v>224</v>
      </c>
      <c r="B40" s="4" t="str">
        <f t="shared" si="0"/>
        <v>TEST1/029</v>
      </c>
      <c r="C40" s="1" t="s">
        <v>15</v>
      </c>
      <c r="D40" s="39" t="s">
        <v>90</v>
      </c>
      <c r="E40" s="1" t="s">
        <v>160</v>
      </c>
      <c r="F40" s="6">
        <v>6.99</v>
      </c>
      <c r="G40" s="6">
        <f t="shared" si="2"/>
        <v>4.5500000000000007</v>
      </c>
      <c r="H40" s="23">
        <f t="shared" si="1"/>
        <v>0.35</v>
      </c>
      <c r="I40" s="62">
        <v>4</v>
      </c>
      <c r="J40" s="29">
        <f t="shared" si="3"/>
        <v>18.200000000000003</v>
      </c>
      <c r="L40" s="61" t="s">
        <v>149</v>
      </c>
    </row>
    <row r="41" spans="1:12" ht="15" customHeight="1" x14ac:dyDescent="0.25">
      <c r="A41" s="42" t="s">
        <v>225</v>
      </c>
      <c r="B41" s="4" t="str">
        <f t="shared" si="0"/>
        <v>TEST1/030</v>
      </c>
      <c r="C41" s="1" t="s">
        <v>16</v>
      </c>
      <c r="D41" s="39" t="s">
        <v>91</v>
      </c>
      <c r="E41" s="1" t="s">
        <v>160</v>
      </c>
      <c r="F41" s="6">
        <v>7.99</v>
      </c>
      <c r="G41" s="6">
        <f t="shared" si="2"/>
        <v>5.2</v>
      </c>
      <c r="H41" s="23">
        <f t="shared" si="1"/>
        <v>0.35</v>
      </c>
      <c r="I41" s="62">
        <v>4</v>
      </c>
      <c r="J41" s="29">
        <f t="shared" si="3"/>
        <v>20.8</v>
      </c>
      <c r="L41" s="61" t="s">
        <v>149</v>
      </c>
    </row>
    <row r="42" spans="1:12" ht="15" customHeight="1" x14ac:dyDescent="0.25">
      <c r="A42" s="42" t="s">
        <v>226</v>
      </c>
      <c r="B42" s="4" t="str">
        <f t="shared" si="0"/>
        <v>TEST1/031</v>
      </c>
      <c r="C42" s="1" t="s">
        <v>9</v>
      </c>
      <c r="D42" s="39" t="s">
        <v>92</v>
      </c>
      <c r="E42" s="1" t="s">
        <v>160</v>
      </c>
      <c r="F42" s="6">
        <v>7.99</v>
      </c>
      <c r="G42" s="6">
        <f t="shared" si="2"/>
        <v>5.2</v>
      </c>
      <c r="H42" s="23">
        <f t="shared" si="1"/>
        <v>0.35</v>
      </c>
      <c r="I42" s="62">
        <v>4</v>
      </c>
      <c r="J42" s="29">
        <f t="shared" si="3"/>
        <v>20.8</v>
      </c>
      <c r="L42" s="61" t="s">
        <v>149</v>
      </c>
    </row>
    <row r="43" spans="1:12" ht="15" customHeight="1" x14ac:dyDescent="0.25">
      <c r="A43" s="42" t="s">
        <v>227</v>
      </c>
      <c r="B43" s="4" t="str">
        <f t="shared" si="0"/>
        <v>TEST1/032</v>
      </c>
      <c r="C43" s="1" t="s">
        <v>9</v>
      </c>
      <c r="D43" s="39" t="s">
        <v>93</v>
      </c>
      <c r="E43" s="1" t="s">
        <v>160</v>
      </c>
      <c r="F43" s="6">
        <v>6.99</v>
      </c>
      <c r="G43" s="6">
        <f t="shared" si="2"/>
        <v>4.5500000000000007</v>
      </c>
      <c r="H43" s="23">
        <f t="shared" si="1"/>
        <v>0.35</v>
      </c>
      <c r="I43" s="62">
        <v>4</v>
      </c>
      <c r="J43" s="29">
        <f t="shared" si="3"/>
        <v>18.200000000000003</v>
      </c>
      <c r="L43" s="61" t="s">
        <v>149</v>
      </c>
    </row>
    <row r="44" spans="1:12" ht="15" customHeight="1" x14ac:dyDescent="0.25">
      <c r="A44" s="42" t="s">
        <v>228</v>
      </c>
      <c r="B44" s="4" t="str">
        <f t="shared" ref="B44:B75" si="4">IF(ISNUMBER($D$7),$D$7,$D$6)&amp;"/"&amp;TEXT(ROW() - 11,"000")</f>
        <v>TEST1/033</v>
      </c>
      <c r="C44" s="1" t="s">
        <v>17</v>
      </c>
      <c r="D44" s="39" t="s">
        <v>94</v>
      </c>
      <c r="E44" s="1" t="s">
        <v>159</v>
      </c>
      <c r="F44" s="6">
        <v>12.99</v>
      </c>
      <c r="G44" s="6">
        <f t="shared" si="2"/>
        <v>8.4499999999999993</v>
      </c>
      <c r="H44" s="23">
        <f t="shared" ref="H44:H75" si="5">HeadlineDiscount</f>
        <v>0.35</v>
      </c>
      <c r="I44" s="62">
        <v>4</v>
      </c>
      <c r="J44" s="29">
        <f t="shared" si="3"/>
        <v>33.799999999999997</v>
      </c>
      <c r="L44" s="61" t="s">
        <v>149</v>
      </c>
    </row>
    <row r="45" spans="1:12" ht="15" customHeight="1" x14ac:dyDescent="0.25">
      <c r="A45" s="42" t="s">
        <v>229</v>
      </c>
      <c r="B45" s="4" t="str">
        <f t="shared" si="4"/>
        <v>TEST1/034</v>
      </c>
      <c r="C45" s="1" t="s">
        <v>18</v>
      </c>
      <c r="D45" s="39" t="s">
        <v>95</v>
      </c>
      <c r="E45" s="1" t="s">
        <v>160</v>
      </c>
      <c r="F45" s="6">
        <v>8.99</v>
      </c>
      <c r="G45" s="6">
        <f t="shared" si="2"/>
        <v>5.85</v>
      </c>
      <c r="H45" s="23">
        <f t="shared" si="5"/>
        <v>0.35</v>
      </c>
      <c r="I45" s="62">
        <v>4</v>
      </c>
      <c r="J45" s="29">
        <f t="shared" si="3"/>
        <v>23.4</v>
      </c>
      <c r="L45" s="61" t="s">
        <v>149</v>
      </c>
    </row>
    <row r="46" spans="1:12" ht="15" customHeight="1" x14ac:dyDescent="0.25">
      <c r="A46" s="42" t="s">
        <v>230</v>
      </c>
      <c r="B46" s="4" t="str">
        <f t="shared" si="4"/>
        <v>TEST1/035</v>
      </c>
      <c r="C46" s="1" t="s">
        <v>19</v>
      </c>
      <c r="D46" s="39" t="s">
        <v>96</v>
      </c>
      <c r="E46" s="1" t="s">
        <v>158</v>
      </c>
      <c r="F46" s="6">
        <v>7.99</v>
      </c>
      <c r="G46" s="6">
        <f t="shared" si="2"/>
        <v>5.2</v>
      </c>
      <c r="H46" s="23">
        <f t="shared" si="5"/>
        <v>0.35</v>
      </c>
      <c r="I46" s="62">
        <v>4</v>
      </c>
      <c r="J46" s="29">
        <f t="shared" si="3"/>
        <v>20.8</v>
      </c>
      <c r="L46" s="61" t="s">
        <v>149</v>
      </c>
    </row>
    <row r="47" spans="1:12" ht="15" customHeight="1" x14ac:dyDescent="0.25">
      <c r="A47" s="42" t="s">
        <v>231</v>
      </c>
      <c r="B47" s="4" t="str">
        <f t="shared" si="4"/>
        <v>TEST1/036</v>
      </c>
      <c r="C47" s="1" t="s">
        <v>20</v>
      </c>
      <c r="D47" s="39" t="s">
        <v>97</v>
      </c>
      <c r="E47" s="1" t="s">
        <v>160</v>
      </c>
      <c r="F47" s="6">
        <v>6.99</v>
      </c>
      <c r="G47" s="6">
        <f t="shared" si="2"/>
        <v>4.5500000000000007</v>
      </c>
      <c r="H47" s="23">
        <f t="shared" si="5"/>
        <v>0.35</v>
      </c>
      <c r="I47" s="62">
        <v>4</v>
      </c>
      <c r="J47" s="29">
        <f t="shared" si="3"/>
        <v>18.200000000000003</v>
      </c>
      <c r="L47" s="61" t="s">
        <v>149</v>
      </c>
    </row>
    <row r="48" spans="1:12" ht="15" customHeight="1" x14ac:dyDescent="0.25">
      <c r="A48" s="42" t="s">
        <v>232</v>
      </c>
      <c r="B48" s="4" t="str">
        <f t="shared" si="4"/>
        <v>TEST1/037</v>
      </c>
      <c r="C48" s="1" t="s">
        <v>21</v>
      </c>
      <c r="D48" s="39" t="s">
        <v>98</v>
      </c>
      <c r="E48" s="1" t="s">
        <v>160</v>
      </c>
      <c r="F48" s="6">
        <v>7.99</v>
      </c>
      <c r="G48" s="6">
        <f t="shared" si="2"/>
        <v>5.2</v>
      </c>
      <c r="H48" s="23">
        <f t="shared" si="5"/>
        <v>0.35</v>
      </c>
      <c r="I48" s="62">
        <v>4</v>
      </c>
      <c r="J48" s="29">
        <f t="shared" si="3"/>
        <v>20.8</v>
      </c>
      <c r="L48" s="61" t="s">
        <v>152</v>
      </c>
    </row>
    <row r="49" spans="1:12" ht="15" customHeight="1" x14ac:dyDescent="0.25">
      <c r="A49" s="42" t="s">
        <v>233</v>
      </c>
      <c r="B49" s="4" t="str">
        <f t="shared" si="4"/>
        <v>TEST1/038</v>
      </c>
      <c r="C49" s="1" t="s">
        <v>22</v>
      </c>
      <c r="D49" s="39" t="s">
        <v>99</v>
      </c>
      <c r="E49" s="1" t="s">
        <v>160</v>
      </c>
      <c r="F49" s="6">
        <v>7.99</v>
      </c>
      <c r="G49" s="6">
        <f t="shared" si="2"/>
        <v>5.2</v>
      </c>
      <c r="H49" s="23">
        <f t="shared" si="5"/>
        <v>0.35</v>
      </c>
      <c r="I49" s="62">
        <v>4</v>
      </c>
      <c r="J49" s="29">
        <f t="shared" si="3"/>
        <v>20.8</v>
      </c>
      <c r="L49" s="61" t="s">
        <v>152</v>
      </c>
    </row>
    <row r="50" spans="1:12" ht="15" customHeight="1" x14ac:dyDescent="0.25">
      <c r="A50" s="42" t="s">
        <v>234</v>
      </c>
      <c r="B50" s="4" t="str">
        <f t="shared" si="4"/>
        <v>TEST1/039</v>
      </c>
      <c r="C50" s="1" t="s">
        <v>23</v>
      </c>
      <c r="D50" s="39" t="s">
        <v>100</v>
      </c>
      <c r="E50" s="1" t="s">
        <v>160</v>
      </c>
      <c r="F50" s="6">
        <v>7.99</v>
      </c>
      <c r="G50" s="6">
        <f t="shared" si="2"/>
        <v>5.2</v>
      </c>
      <c r="H50" s="23">
        <f t="shared" si="5"/>
        <v>0.35</v>
      </c>
      <c r="I50" s="62">
        <v>4</v>
      </c>
      <c r="J50" s="29">
        <f t="shared" si="3"/>
        <v>20.8</v>
      </c>
      <c r="L50" s="61" t="s">
        <v>152</v>
      </c>
    </row>
    <row r="51" spans="1:12" ht="15" customHeight="1" x14ac:dyDescent="0.25">
      <c r="A51" s="42" t="s">
        <v>235</v>
      </c>
      <c r="B51" s="4" t="str">
        <f t="shared" si="4"/>
        <v>TEST1/040</v>
      </c>
      <c r="C51" s="1" t="s">
        <v>24</v>
      </c>
      <c r="D51" s="39" t="s">
        <v>101</v>
      </c>
      <c r="E51" s="1" t="s">
        <v>160</v>
      </c>
      <c r="F51" s="6">
        <v>6.99</v>
      </c>
      <c r="G51" s="6">
        <f t="shared" si="2"/>
        <v>4.5500000000000007</v>
      </c>
      <c r="H51" s="23">
        <f t="shared" si="5"/>
        <v>0.35</v>
      </c>
      <c r="I51" s="62">
        <v>4</v>
      </c>
      <c r="J51" s="29">
        <f t="shared" si="3"/>
        <v>18.200000000000003</v>
      </c>
      <c r="L51" s="61" t="s">
        <v>152</v>
      </c>
    </row>
    <row r="52" spans="1:12" ht="15" customHeight="1" x14ac:dyDescent="0.25">
      <c r="A52" s="42" t="s">
        <v>236</v>
      </c>
      <c r="B52" s="4" t="str">
        <f t="shared" si="4"/>
        <v>TEST1/041</v>
      </c>
      <c r="C52" s="1" t="s">
        <v>25</v>
      </c>
      <c r="D52" s="39" t="s">
        <v>102</v>
      </c>
      <c r="E52" s="1" t="s">
        <v>160</v>
      </c>
      <c r="F52" s="6">
        <v>8.99</v>
      </c>
      <c r="G52" s="6">
        <f t="shared" si="2"/>
        <v>5.85</v>
      </c>
      <c r="H52" s="23">
        <f t="shared" si="5"/>
        <v>0.35</v>
      </c>
      <c r="I52" s="62">
        <v>4</v>
      </c>
      <c r="J52" s="29">
        <f t="shared" si="3"/>
        <v>23.4</v>
      </c>
      <c r="L52" s="61" t="s">
        <v>152</v>
      </c>
    </row>
    <row r="53" spans="1:12" ht="15" customHeight="1" x14ac:dyDescent="0.25">
      <c r="A53" s="42" t="s">
        <v>237</v>
      </c>
      <c r="B53" s="4" t="str">
        <f t="shared" si="4"/>
        <v>TEST1/042</v>
      </c>
      <c r="C53" s="1" t="s">
        <v>26</v>
      </c>
      <c r="D53" s="39" t="s">
        <v>103</v>
      </c>
      <c r="E53" s="1" t="s">
        <v>160</v>
      </c>
      <c r="F53" s="6">
        <v>7.99</v>
      </c>
      <c r="G53" s="6">
        <f t="shared" si="2"/>
        <v>5.2</v>
      </c>
      <c r="H53" s="23">
        <f t="shared" si="5"/>
        <v>0.35</v>
      </c>
      <c r="I53" s="62">
        <v>4</v>
      </c>
      <c r="J53" s="29">
        <f t="shared" si="3"/>
        <v>20.8</v>
      </c>
      <c r="L53" s="61" t="s">
        <v>152</v>
      </c>
    </row>
    <row r="54" spans="1:12" ht="15" customHeight="1" x14ac:dyDescent="0.25">
      <c r="A54" s="42" t="s">
        <v>238</v>
      </c>
      <c r="B54" s="4" t="str">
        <f t="shared" si="4"/>
        <v>TEST1/043</v>
      </c>
      <c r="C54" s="1" t="s">
        <v>27</v>
      </c>
      <c r="D54" s="39" t="s">
        <v>104</v>
      </c>
      <c r="E54" s="1" t="s">
        <v>160</v>
      </c>
      <c r="F54" s="6">
        <v>7.99</v>
      </c>
      <c r="G54" s="6">
        <f t="shared" si="2"/>
        <v>5.2</v>
      </c>
      <c r="H54" s="23">
        <f t="shared" si="5"/>
        <v>0.35</v>
      </c>
      <c r="I54" s="62">
        <v>4</v>
      </c>
      <c r="J54" s="29">
        <f t="shared" si="3"/>
        <v>20.8</v>
      </c>
      <c r="L54" s="61" t="s">
        <v>152</v>
      </c>
    </row>
    <row r="55" spans="1:12" ht="15" customHeight="1" x14ac:dyDescent="0.25">
      <c r="A55" s="42" t="s">
        <v>239</v>
      </c>
      <c r="B55" s="4" t="str">
        <f t="shared" si="4"/>
        <v>TEST1/044</v>
      </c>
      <c r="C55" s="1" t="s">
        <v>28</v>
      </c>
      <c r="D55" s="39" t="s">
        <v>105</v>
      </c>
      <c r="E55" s="1" t="s">
        <v>160</v>
      </c>
      <c r="F55" s="6">
        <v>7.99</v>
      </c>
      <c r="G55" s="6">
        <f t="shared" si="2"/>
        <v>5.2</v>
      </c>
      <c r="H55" s="23">
        <f t="shared" si="5"/>
        <v>0.35</v>
      </c>
      <c r="I55" s="62">
        <v>4</v>
      </c>
      <c r="J55" s="29">
        <f t="shared" si="3"/>
        <v>20.8</v>
      </c>
      <c r="L55" s="61" t="s">
        <v>152</v>
      </c>
    </row>
    <row r="56" spans="1:12" ht="15" customHeight="1" x14ac:dyDescent="0.25">
      <c r="A56" s="42" t="s">
        <v>240</v>
      </c>
      <c r="B56" s="4" t="str">
        <f t="shared" si="4"/>
        <v>TEST1/045</v>
      </c>
      <c r="C56" s="1" t="s">
        <v>29</v>
      </c>
      <c r="D56" s="39" t="s">
        <v>106</v>
      </c>
      <c r="E56" s="1" t="s">
        <v>159</v>
      </c>
      <c r="F56" s="6">
        <v>12.99</v>
      </c>
      <c r="G56" s="6">
        <f t="shared" si="2"/>
        <v>8.4499999999999993</v>
      </c>
      <c r="H56" s="23">
        <f t="shared" si="5"/>
        <v>0.35</v>
      </c>
      <c r="I56" s="62">
        <v>4</v>
      </c>
      <c r="J56" s="29">
        <f t="shared" si="3"/>
        <v>33.799999999999997</v>
      </c>
      <c r="L56" s="61" t="s">
        <v>152</v>
      </c>
    </row>
    <row r="57" spans="1:12" ht="15" customHeight="1" x14ac:dyDescent="0.25">
      <c r="A57" s="42" t="s">
        <v>241</v>
      </c>
      <c r="B57" s="4" t="str">
        <f t="shared" si="4"/>
        <v>TEST1/046</v>
      </c>
      <c r="C57" s="1" t="s">
        <v>30</v>
      </c>
      <c r="D57" s="39" t="s">
        <v>107</v>
      </c>
      <c r="E57" s="1" t="s">
        <v>160</v>
      </c>
      <c r="F57" s="6">
        <v>7.99</v>
      </c>
      <c r="G57" s="6">
        <f t="shared" si="2"/>
        <v>5.2</v>
      </c>
      <c r="H57" s="23">
        <f t="shared" si="5"/>
        <v>0.35</v>
      </c>
      <c r="I57" s="62">
        <v>4</v>
      </c>
      <c r="J57" s="29">
        <f t="shared" si="3"/>
        <v>20.8</v>
      </c>
      <c r="L57" s="61" t="s">
        <v>152</v>
      </c>
    </row>
    <row r="58" spans="1:12" ht="15" customHeight="1" x14ac:dyDescent="0.25">
      <c r="A58" s="42" t="s">
        <v>242</v>
      </c>
      <c r="B58" s="4" t="str">
        <f t="shared" si="4"/>
        <v>TEST1/047</v>
      </c>
      <c r="C58" s="1" t="s">
        <v>31</v>
      </c>
      <c r="D58" s="39" t="s">
        <v>108</v>
      </c>
      <c r="E58" s="1" t="s">
        <v>160</v>
      </c>
      <c r="F58" s="6">
        <v>7.99</v>
      </c>
      <c r="G58" s="6">
        <f t="shared" si="2"/>
        <v>5.2</v>
      </c>
      <c r="H58" s="23">
        <f t="shared" si="5"/>
        <v>0.35</v>
      </c>
      <c r="I58" s="62">
        <v>4</v>
      </c>
      <c r="J58" s="29">
        <f t="shared" si="3"/>
        <v>20.8</v>
      </c>
      <c r="L58" s="61" t="s">
        <v>152</v>
      </c>
    </row>
    <row r="59" spans="1:12" ht="15" customHeight="1" x14ac:dyDescent="0.25">
      <c r="A59" s="42" t="s">
        <v>243</v>
      </c>
      <c r="B59" s="4" t="str">
        <f t="shared" si="4"/>
        <v>TEST1/048</v>
      </c>
      <c r="C59" s="1" t="s">
        <v>32</v>
      </c>
      <c r="D59" s="39" t="s">
        <v>109</v>
      </c>
      <c r="E59" s="1" t="s">
        <v>160</v>
      </c>
      <c r="F59" s="6">
        <v>7.99</v>
      </c>
      <c r="G59" s="6">
        <f t="shared" si="2"/>
        <v>5.2</v>
      </c>
      <c r="H59" s="23">
        <f t="shared" si="5"/>
        <v>0.35</v>
      </c>
      <c r="I59" s="62">
        <v>4</v>
      </c>
      <c r="J59" s="29">
        <f t="shared" si="3"/>
        <v>20.8</v>
      </c>
      <c r="L59" s="61" t="s">
        <v>152</v>
      </c>
    </row>
    <row r="60" spans="1:12" ht="15" customHeight="1" x14ac:dyDescent="0.25">
      <c r="A60" s="42" t="s">
        <v>244</v>
      </c>
      <c r="B60" s="4" t="str">
        <f t="shared" si="4"/>
        <v>TEST1/049</v>
      </c>
      <c r="C60" s="1" t="s">
        <v>33</v>
      </c>
      <c r="D60" s="39" t="s">
        <v>110</v>
      </c>
      <c r="E60" s="1" t="s">
        <v>160</v>
      </c>
      <c r="F60" s="6">
        <v>11.99</v>
      </c>
      <c r="G60" s="6">
        <f t="shared" si="2"/>
        <v>7.8</v>
      </c>
      <c r="H60" s="23">
        <f t="shared" si="5"/>
        <v>0.35</v>
      </c>
      <c r="I60" s="62">
        <v>4</v>
      </c>
      <c r="J60" s="29">
        <f t="shared" si="3"/>
        <v>31.2</v>
      </c>
      <c r="L60" s="61" t="s">
        <v>152</v>
      </c>
    </row>
    <row r="61" spans="1:12" ht="15" customHeight="1" x14ac:dyDescent="0.25">
      <c r="A61" s="42" t="s">
        <v>245</v>
      </c>
      <c r="B61" s="4" t="str">
        <f t="shared" si="4"/>
        <v>TEST1/050</v>
      </c>
      <c r="C61" s="1" t="s">
        <v>34</v>
      </c>
      <c r="D61" s="39" t="s">
        <v>111</v>
      </c>
      <c r="E61" s="1" t="s">
        <v>160</v>
      </c>
      <c r="F61" s="6">
        <v>6.99</v>
      </c>
      <c r="G61" s="6">
        <f t="shared" si="2"/>
        <v>4.5500000000000007</v>
      </c>
      <c r="H61" s="23">
        <f t="shared" si="5"/>
        <v>0.35</v>
      </c>
      <c r="I61" s="62">
        <v>4</v>
      </c>
      <c r="J61" s="29">
        <f t="shared" si="3"/>
        <v>18.200000000000003</v>
      </c>
      <c r="L61" s="61" t="s">
        <v>152</v>
      </c>
    </row>
    <row r="62" spans="1:12" ht="15" customHeight="1" x14ac:dyDescent="0.25">
      <c r="A62" s="42" t="s">
        <v>246</v>
      </c>
      <c r="B62" s="4" t="str">
        <f t="shared" si="4"/>
        <v>TEST1/051</v>
      </c>
      <c r="C62" s="1" t="s">
        <v>10</v>
      </c>
      <c r="D62" s="39" t="s">
        <v>112</v>
      </c>
      <c r="E62" s="1" t="s">
        <v>160</v>
      </c>
      <c r="F62" s="6">
        <v>7.99</v>
      </c>
      <c r="G62" s="6">
        <f t="shared" si="2"/>
        <v>5.2</v>
      </c>
      <c r="H62" s="23">
        <f t="shared" si="5"/>
        <v>0.35</v>
      </c>
      <c r="I62" s="62">
        <v>4</v>
      </c>
      <c r="J62" s="29">
        <f t="shared" si="3"/>
        <v>20.8</v>
      </c>
      <c r="L62" s="61" t="s">
        <v>152</v>
      </c>
    </row>
    <row r="63" spans="1:12" ht="15" customHeight="1" x14ac:dyDescent="0.25">
      <c r="A63" s="42" t="s">
        <v>247</v>
      </c>
      <c r="B63" s="4" t="str">
        <f t="shared" si="4"/>
        <v>TEST1/052</v>
      </c>
      <c r="C63" s="1"/>
      <c r="D63" s="39" t="s">
        <v>113</v>
      </c>
      <c r="E63" s="1" t="s">
        <v>159</v>
      </c>
      <c r="F63" s="6">
        <v>11.99</v>
      </c>
      <c r="G63" s="6">
        <f t="shared" si="2"/>
        <v>7.8</v>
      </c>
      <c r="H63" s="23">
        <f t="shared" si="5"/>
        <v>0.35</v>
      </c>
      <c r="I63" s="62">
        <v>4</v>
      </c>
      <c r="J63" s="29">
        <f t="shared" si="3"/>
        <v>31.2</v>
      </c>
      <c r="L63" s="61" t="s">
        <v>152</v>
      </c>
    </row>
    <row r="64" spans="1:12" ht="15" customHeight="1" x14ac:dyDescent="0.25">
      <c r="A64" s="42" t="s">
        <v>248</v>
      </c>
      <c r="B64" s="4" t="str">
        <f t="shared" si="4"/>
        <v>TEST1/053</v>
      </c>
      <c r="C64" s="1" t="s">
        <v>35</v>
      </c>
      <c r="D64" s="39" t="s">
        <v>114</v>
      </c>
      <c r="E64" s="1" t="s">
        <v>160</v>
      </c>
      <c r="F64" s="6">
        <v>7.99</v>
      </c>
      <c r="G64" s="6">
        <f t="shared" si="2"/>
        <v>5.2</v>
      </c>
      <c r="H64" s="23">
        <f t="shared" si="5"/>
        <v>0.35</v>
      </c>
      <c r="I64" s="62">
        <v>4</v>
      </c>
      <c r="J64" s="29">
        <f t="shared" si="3"/>
        <v>20.8</v>
      </c>
      <c r="L64" s="61" t="s">
        <v>152</v>
      </c>
    </row>
    <row r="65" spans="1:12" ht="15" customHeight="1" x14ac:dyDescent="0.25">
      <c r="A65" s="42" t="s">
        <v>249</v>
      </c>
      <c r="B65" s="4" t="str">
        <f t="shared" si="4"/>
        <v>TEST1/054</v>
      </c>
      <c r="C65" s="1" t="s">
        <v>36</v>
      </c>
      <c r="D65" s="39" t="s">
        <v>115</v>
      </c>
      <c r="E65" s="1" t="s">
        <v>160</v>
      </c>
      <c r="F65" s="6">
        <v>7.99</v>
      </c>
      <c r="G65" s="6">
        <f t="shared" si="2"/>
        <v>5.2</v>
      </c>
      <c r="H65" s="23">
        <f t="shared" si="5"/>
        <v>0.35</v>
      </c>
      <c r="I65" s="62">
        <v>4</v>
      </c>
      <c r="J65" s="29">
        <f t="shared" si="3"/>
        <v>20.8</v>
      </c>
      <c r="L65" s="61" t="s">
        <v>152</v>
      </c>
    </row>
    <row r="66" spans="1:12" ht="15" customHeight="1" x14ac:dyDescent="0.25">
      <c r="A66" s="42" t="s">
        <v>250</v>
      </c>
      <c r="B66" s="4" t="str">
        <f t="shared" si="4"/>
        <v>TEST1/055</v>
      </c>
      <c r="C66" s="1" t="s">
        <v>37</v>
      </c>
      <c r="D66" s="39" t="s">
        <v>116</v>
      </c>
      <c r="E66" s="1" t="s">
        <v>160</v>
      </c>
      <c r="F66" s="6">
        <v>7.99</v>
      </c>
      <c r="G66" s="6">
        <f t="shared" si="2"/>
        <v>5.2</v>
      </c>
      <c r="H66" s="23">
        <f t="shared" si="5"/>
        <v>0.35</v>
      </c>
      <c r="I66" s="62">
        <v>4</v>
      </c>
      <c r="J66" s="29">
        <f t="shared" si="3"/>
        <v>20.8</v>
      </c>
      <c r="L66" s="61" t="s">
        <v>152</v>
      </c>
    </row>
    <row r="67" spans="1:12" ht="15" customHeight="1" x14ac:dyDescent="0.25">
      <c r="A67" s="42" t="s">
        <v>251</v>
      </c>
      <c r="B67" s="4" t="str">
        <f t="shared" si="4"/>
        <v>TEST1/056</v>
      </c>
      <c r="C67" s="1" t="s">
        <v>38</v>
      </c>
      <c r="D67" s="39" t="s">
        <v>117</v>
      </c>
      <c r="E67" s="1" t="s">
        <v>161</v>
      </c>
      <c r="F67" s="6">
        <v>12.99</v>
      </c>
      <c r="G67" s="6">
        <f t="shared" si="2"/>
        <v>8.4499999999999993</v>
      </c>
      <c r="H67" s="23">
        <f t="shared" si="5"/>
        <v>0.35</v>
      </c>
      <c r="I67" s="62">
        <v>4</v>
      </c>
      <c r="J67" s="29">
        <f t="shared" si="3"/>
        <v>33.799999999999997</v>
      </c>
      <c r="L67" s="61" t="s">
        <v>152</v>
      </c>
    </row>
    <row r="68" spans="1:12" ht="15" customHeight="1" x14ac:dyDescent="0.25">
      <c r="A68" s="42" t="s">
        <v>252</v>
      </c>
      <c r="B68" s="4" t="str">
        <f t="shared" si="4"/>
        <v>TEST1/057</v>
      </c>
      <c r="C68" s="1" t="s">
        <v>39</v>
      </c>
      <c r="D68" s="39" t="s">
        <v>118</v>
      </c>
      <c r="E68" s="1" t="s">
        <v>160</v>
      </c>
      <c r="F68" s="6">
        <v>6.99</v>
      </c>
      <c r="G68" s="6">
        <f t="shared" si="2"/>
        <v>4.5500000000000007</v>
      </c>
      <c r="H68" s="23">
        <f t="shared" si="5"/>
        <v>0.35</v>
      </c>
      <c r="I68" s="62">
        <v>4</v>
      </c>
      <c r="J68" s="29">
        <f t="shared" si="3"/>
        <v>18.200000000000003</v>
      </c>
      <c r="L68" s="61" t="s">
        <v>152</v>
      </c>
    </row>
    <row r="69" spans="1:12" ht="15" customHeight="1" x14ac:dyDescent="0.25">
      <c r="A69" s="42" t="s">
        <v>253</v>
      </c>
      <c r="B69" s="4" t="str">
        <f t="shared" si="4"/>
        <v>TEST1/058</v>
      </c>
      <c r="C69" s="1" t="s">
        <v>40</v>
      </c>
      <c r="D69" s="39" t="s">
        <v>119</v>
      </c>
      <c r="E69" s="1" t="s">
        <v>160</v>
      </c>
      <c r="F69" s="6">
        <v>6.99</v>
      </c>
      <c r="G69" s="6">
        <f t="shared" si="2"/>
        <v>4.5500000000000007</v>
      </c>
      <c r="H69" s="23">
        <f t="shared" si="5"/>
        <v>0.35</v>
      </c>
      <c r="I69" s="62">
        <v>4</v>
      </c>
      <c r="J69" s="29">
        <f t="shared" si="3"/>
        <v>18.200000000000003</v>
      </c>
      <c r="L69" s="61" t="s">
        <v>152</v>
      </c>
    </row>
    <row r="70" spans="1:12" ht="15" customHeight="1" x14ac:dyDescent="0.25">
      <c r="A70" s="42" t="s">
        <v>254</v>
      </c>
      <c r="B70" s="4" t="str">
        <f t="shared" si="4"/>
        <v>TEST1/059</v>
      </c>
      <c r="C70" s="1" t="s">
        <v>11</v>
      </c>
      <c r="D70" s="39" t="s">
        <v>120</v>
      </c>
      <c r="E70" s="1" t="s">
        <v>160</v>
      </c>
      <c r="F70" s="6">
        <v>7.99</v>
      </c>
      <c r="G70" s="6">
        <f t="shared" si="2"/>
        <v>5.2</v>
      </c>
      <c r="H70" s="23">
        <f t="shared" si="5"/>
        <v>0.35</v>
      </c>
      <c r="I70" s="62">
        <v>4</v>
      </c>
      <c r="J70" s="29">
        <f t="shared" si="3"/>
        <v>20.8</v>
      </c>
      <c r="L70" s="61" t="s">
        <v>152</v>
      </c>
    </row>
    <row r="71" spans="1:12" ht="15" customHeight="1" x14ac:dyDescent="0.25">
      <c r="A71" s="42" t="s">
        <v>255</v>
      </c>
      <c r="B71" s="4" t="str">
        <f t="shared" si="4"/>
        <v>TEST1/060</v>
      </c>
      <c r="C71" s="1" t="s">
        <v>14</v>
      </c>
      <c r="D71" s="39" t="s">
        <v>121</v>
      </c>
      <c r="E71" s="1" t="s">
        <v>160</v>
      </c>
      <c r="F71" s="6">
        <v>7.99</v>
      </c>
      <c r="G71" s="6">
        <f t="shared" si="2"/>
        <v>5.2</v>
      </c>
      <c r="H71" s="23">
        <f t="shared" si="5"/>
        <v>0.35</v>
      </c>
      <c r="I71" s="62">
        <v>4</v>
      </c>
      <c r="J71" s="29">
        <f t="shared" si="3"/>
        <v>20.8</v>
      </c>
      <c r="L71" s="61" t="s">
        <v>152</v>
      </c>
    </row>
    <row r="72" spans="1:12" ht="15" customHeight="1" x14ac:dyDescent="0.25">
      <c r="A72" s="42" t="s">
        <v>256</v>
      </c>
      <c r="B72" s="4" t="str">
        <f t="shared" si="4"/>
        <v>TEST1/061</v>
      </c>
      <c r="C72" s="1" t="s">
        <v>41</v>
      </c>
      <c r="D72" s="39" t="s">
        <v>122</v>
      </c>
      <c r="E72" s="1" t="s">
        <v>160</v>
      </c>
      <c r="F72" s="6">
        <v>7.99</v>
      </c>
      <c r="G72" s="6">
        <f t="shared" si="2"/>
        <v>5.2</v>
      </c>
      <c r="H72" s="23">
        <f t="shared" si="5"/>
        <v>0.35</v>
      </c>
      <c r="I72" s="62">
        <v>4</v>
      </c>
      <c r="J72" s="29">
        <f t="shared" si="3"/>
        <v>20.8</v>
      </c>
      <c r="L72" s="61" t="s">
        <v>153</v>
      </c>
    </row>
    <row r="73" spans="1:12" ht="15" customHeight="1" x14ac:dyDescent="0.25">
      <c r="A73" s="42" t="s">
        <v>257</v>
      </c>
      <c r="B73" s="4" t="str">
        <f t="shared" si="4"/>
        <v>TEST1/062</v>
      </c>
      <c r="C73" s="1" t="s">
        <v>2</v>
      </c>
      <c r="D73" s="39" t="s">
        <v>123</v>
      </c>
      <c r="E73" s="1" t="s">
        <v>160</v>
      </c>
      <c r="F73" s="6">
        <v>6.99</v>
      </c>
      <c r="G73" s="6">
        <f t="shared" si="2"/>
        <v>4.5500000000000007</v>
      </c>
      <c r="H73" s="23">
        <f t="shared" si="5"/>
        <v>0.35</v>
      </c>
      <c r="I73" s="62">
        <v>4</v>
      </c>
      <c r="J73" s="29">
        <f t="shared" si="3"/>
        <v>18.200000000000003</v>
      </c>
      <c r="L73" s="61" t="s">
        <v>153</v>
      </c>
    </row>
    <row r="74" spans="1:12" ht="15" customHeight="1" x14ac:dyDescent="0.25">
      <c r="A74" s="42" t="s">
        <v>258</v>
      </c>
      <c r="B74" s="4" t="str">
        <f t="shared" si="4"/>
        <v>TEST1/063</v>
      </c>
      <c r="C74" s="1" t="s">
        <v>30</v>
      </c>
      <c r="D74" s="39" t="s">
        <v>124</v>
      </c>
      <c r="E74" s="1" t="s">
        <v>160</v>
      </c>
      <c r="F74" s="6">
        <v>7.99</v>
      </c>
      <c r="G74" s="6">
        <f t="shared" si="2"/>
        <v>5.2</v>
      </c>
      <c r="H74" s="23">
        <f t="shared" si="5"/>
        <v>0.35</v>
      </c>
      <c r="I74" s="62">
        <v>4</v>
      </c>
      <c r="J74" s="29">
        <f t="shared" si="3"/>
        <v>20.8</v>
      </c>
      <c r="L74" s="61" t="s">
        <v>153</v>
      </c>
    </row>
    <row r="75" spans="1:12" ht="15" customHeight="1" x14ac:dyDescent="0.25">
      <c r="A75" s="42" t="s">
        <v>259</v>
      </c>
      <c r="B75" s="4" t="str">
        <f t="shared" si="4"/>
        <v>TEST1/064</v>
      </c>
      <c r="C75" s="1" t="s">
        <v>13</v>
      </c>
      <c r="D75" s="39" t="s">
        <v>125</v>
      </c>
      <c r="E75" s="1" t="s">
        <v>160</v>
      </c>
      <c r="F75" s="6">
        <v>7.99</v>
      </c>
      <c r="G75" s="6">
        <f t="shared" si="2"/>
        <v>5.2</v>
      </c>
      <c r="H75" s="23">
        <f t="shared" si="5"/>
        <v>0.35</v>
      </c>
      <c r="I75" s="62">
        <v>4</v>
      </c>
      <c r="J75" s="29">
        <f t="shared" si="3"/>
        <v>20.8</v>
      </c>
      <c r="L75" s="61" t="s">
        <v>153</v>
      </c>
    </row>
    <row r="76" spans="1:12" ht="15" customHeight="1" x14ac:dyDescent="0.25">
      <c r="A76" s="42" t="s">
        <v>260</v>
      </c>
      <c r="B76" s="4" t="str">
        <f t="shared" ref="B76:B96" si="6">IF(ISNUMBER($D$7),$D$7,$D$6)&amp;"/"&amp;TEXT(ROW() - 11,"000")</f>
        <v>TEST1/065</v>
      </c>
      <c r="C76" s="1" t="s">
        <v>42</v>
      </c>
      <c r="D76" s="39" t="s">
        <v>126</v>
      </c>
      <c r="E76" s="1" t="s">
        <v>160</v>
      </c>
      <c r="F76" s="6">
        <v>7.99</v>
      </c>
      <c r="G76" s="6">
        <f t="shared" si="2"/>
        <v>5.2</v>
      </c>
      <c r="H76" s="23">
        <f t="shared" ref="H76:H96" si="7">HeadlineDiscount</f>
        <v>0.35</v>
      </c>
      <c r="I76" s="62">
        <v>4</v>
      </c>
      <c r="J76" s="29">
        <f t="shared" si="3"/>
        <v>20.8</v>
      </c>
      <c r="L76" s="61" t="s">
        <v>153</v>
      </c>
    </row>
    <row r="77" spans="1:12" ht="15" customHeight="1" x14ac:dyDescent="0.25">
      <c r="A77" s="42" t="s">
        <v>261</v>
      </c>
      <c r="B77" s="4" t="str">
        <f t="shared" si="6"/>
        <v>TEST1/066</v>
      </c>
      <c r="C77" s="1" t="s">
        <v>43</v>
      </c>
      <c r="D77" s="39" t="s">
        <v>127</v>
      </c>
      <c r="E77" s="1" t="s">
        <v>160</v>
      </c>
      <c r="F77" s="6">
        <v>8.99</v>
      </c>
      <c r="G77" s="6">
        <f t="shared" ref="G77:G96" si="8">IFERROR(J77/I77, "")</f>
        <v>5.85</v>
      </c>
      <c r="H77" s="23">
        <f t="shared" si="7"/>
        <v>0.35</v>
      </c>
      <c r="I77" s="62">
        <v>4</v>
      </c>
      <c r="J77" s="29">
        <f t="shared" ref="J77:J96" si="9">(F77-(ROUNDDOWN(F77*H77,2)))*I77</f>
        <v>23.4</v>
      </c>
      <c r="L77" s="61" t="s">
        <v>153</v>
      </c>
    </row>
    <row r="78" spans="1:12" ht="15" customHeight="1" x14ac:dyDescent="0.25">
      <c r="A78" s="42" t="s">
        <v>262</v>
      </c>
      <c r="B78" s="4" t="str">
        <f t="shared" si="6"/>
        <v>TEST1/067</v>
      </c>
      <c r="C78" s="1" t="s">
        <v>44</v>
      </c>
      <c r="D78" s="39" t="s">
        <v>128</v>
      </c>
      <c r="E78" s="1" t="s">
        <v>160</v>
      </c>
      <c r="F78" s="6">
        <v>7.99</v>
      </c>
      <c r="G78" s="6">
        <f t="shared" si="8"/>
        <v>5.2</v>
      </c>
      <c r="H78" s="23">
        <f t="shared" si="7"/>
        <v>0.35</v>
      </c>
      <c r="I78" s="62">
        <v>4</v>
      </c>
      <c r="J78" s="29">
        <f t="shared" si="9"/>
        <v>20.8</v>
      </c>
      <c r="L78" s="61" t="s">
        <v>153</v>
      </c>
    </row>
    <row r="79" spans="1:12" ht="15" customHeight="1" x14ac:dyDescent="0.25">
      <c r="A79" s="42" t="s">
        <v>263</v>
      </c>
      <c r="B79" s="4" t="str">
        <f t="shared" si="6"/>
        <v>TEST1/068</v>
      </c>
      <c r="C79" s="1" t="s">
        <v>45</v>
      </c>
      <c r="D79" s="39" t="s">
        <v>129</v>
      </c>
      <c r="E79" s="1" t="s">
        <v>159</v>
      </c>
      <c r="F79" s="6">
        <v>12.99</v>
      </c>
      <c r="G79" s="6">
        <f t="shared" si="8"/>
        <v>8.4499999999999993</v>
      </c>
      <c r="H79" s="23">
        <f t="shared" si="7"/>
        <v>0.35</v>
      </c>
      <c r="I79" s="62">
        <v>4</v>
      </c>
      <c r="J79" s="29">
        <f t="shared" si="9"/>
        <v>33.799999999999997</v>
      </c>
      <c r="L79" s="61" t="s">
        <v>153</v>
      </c>
    </row>
    <row r="80" spans="1:12" ht="15" customHeight="1" x14ac:dyDescent="0.25">
      <c r="A80" s="42" t="s">
        <v>264</v>
      </c>
      <c r="B80" s="4" t="str">
        <f t="shared" si="6"/>
        <v>TEST1/069</v>
      </c>
      <c r="C80" s="1" t="s">
        <v>46</v>
      </c>
      <c r="D80" s="39" t="s">
        <v>130</v>
      </c>
      <c r="E80" s="1" t="s">
        <v>160</v>
      </c>
      <c r="F80" s="6">
        <v>6.99</v>
      </c>
      <c r="G80" s="6">
        <f t="shared" si="8"/>
        <v>4.5500000000000007</v>
      </c>
      <c r="H80" s="23">
        <f t="shared" si="7"/>
        <v>0.35</v>
      </c>
      <c r="I80" s="62">
        <v>4</v>
      </c>
      <c r="J80" s="29">
        <f t="shared" si="9"/>
        <v>18.200000000000003</v>
      </c>
      <c r="L80" s="61" t="s">
        <v>153</v>
      </c>
    </row>
    <row r="81" spans="1:12" ht="15" customHeight="1" x14ac:dyDescent="0.25">
      <c r="A81" s="42" t="s">
        <v>265</v>
      </c>
      <c r="B81" s="4" t="str">
        <f t="shared" si="6"/>
        <v>TEST1/070</v>
      </c>
      <c r="C81" s="1" t="s">
        <v>47</v>
      </c>
      <c r="D81" s="39" t="s">
        <v>131</v>
      </c>
      <c r="E81" s="1" t="s">
        <v>160</v>
      </c>
      <c r="F81" s="6">
        <v>7.99</v>
      </c>
      <c r="G81" s="6">
        <f t="shared" si="8"/>
        <v>5.2</v>
      </c>
      <c r="H81" s="23">
        <f t="shared" si="7"/>
        <v>0.35</v>
      </c>
      <c r="I81" s="62">
        <v>4</v>
      </c>
      <c r="J81" s="29">
        <f t="shared" si="9"/>
        <v>20.8</v>
      </c>
      <c r="L81" s="61" t="s">
        <v>153</v>
      </c>
    </row>
    <row r="82" spans="1:12" ht="15" customHeight="1" x14ac:dyDescent="0.25">
      <c r="A82" s="42" t="s">
        <v>266</v>
      </c>
      <c r="B82" s="4" t="str">
        <f t="shared" si="6"/>
        <v>TEST1/071</v>
      </c>
      <c r="C82" s="1" t="s">
        <v>48</v>
      </c>
      <c r="D82" s="39" t="s">
        <v>132</v>
      </c>
      <c r="E82" s="1" t="s">
        <v>160</v>
      </c>
      <c r="F82" s="6">
        <v>7.99</v>
      </c>
      <c r="G82" s="6">
        <f t="shared" si="8"/>
        <v>5.2</v>
      </c>
      <c r="H82" s="23">
        <f t="shared" si="7"/>
        <v>0.35</v>
      </c>
      <c r="I82" s="62">
        <v>4</v>
      </c>
      <c r="J82" s="29">
        <f t="shared" si="9"/>
        <v>20.8</v>
      </c>
      <c r="L82" s="61" t="s">
        <v>153</v>
      </c>
    </row>
    <row r="83" spans="1:12" ht="15" customHeight="1" x14ac:dyDescent="0.25">
      <c r="A83" s="42" t="s">
        <v>267</v>
      </c>
      <c r="B83" s="4" t="str">
        <f t="shared" si="6"/>
        <v>TEST1/072</v>
      </c>
      <c r="C83" s="1" t="s">
        <v>49</v>
      </c>
      <c r="D83" s="39" t="s">
        <v>133</v>
      </c>
      <c r="E83" s="1" t="s">
        <v>160</v>
      </c>
      <c r="F83" s="6">
        <v>7.99</v>
      </c>
      <c r="G83" s="6">
        <f t="shared" si="8"/>
        <v>5.2</v>
      </c>
      <c r="H83" s="23">
        <f t="shared" si="7"/>
        <v>0.35</v>
      </c>
      <c r="I83" s="62">
        <v>4</v>
      </c>
      <c r="J83" s="29">
        <f t="shared" si="9"/>
        <v>20.8</v>
      </c>
      <c r="L83" s="61" t="s">
        <v>153</v>
      </c>
    </row>
    <row r="84" spans="1:12" ht="15" customHeight="1" x14ac:dyDescent="0.25">
      <c r="A84" s="42" t="s">
        <v>268</v>
      </c>
      <c r="B84" s="4" t="str">
        <f t="shared" si="6"/>
        <v>TEST1/073</v>
      </c>
      <c r="C84" s="1" t="s">
        <v>50</v>
      </c>
      <c r="D84" s="39" t="s">
        <v>134</v>
      </c>
      <c r="E84" s="1" t="s">
        <v>159</v>
      </c>
      <c r="F84" s="6">
        <v>12.99</v>
      </c>
      <c r="G84" s="6">
        <f t="shared" si="8"/>
        <v>8.4499999999999993</v>
      </c>
      <c r="H84" s="23">
        <f t="shared" si="7"/>
        <v>0.35</v>
      </c>
      <c r="I84" s="62">
        <v>4</v>
      </c>
      <c r="J84" s="29">
        <f t="shared" si="9"/>
        <v>33.799999999999997</v>
      </c>
      <c r="L84" s="61" t="s">
        <v>153</v>
      </c>
    </row>
    <row r="85" spans="1:12" ht="15" customHeight="1" x14ac:dyDescent="0.25">
      <c r="A85" s="42" t="s">
        <v>269</v>
      </c>
      <c r="B85" s="4" t="str">
        <f t="shared" si="6"/>
        <v>TEST1/074</v>
      </c>
      <c r="C85" s="1" t="s">
        <v>51</v>
      </c>
      <c r="D85" s="39" t="s">
        <v>135</v>
      </c>
      <c r="E85" s="1" t="s">
        <v>159</v>
      </c>
      <c r="F85" s="6">
        <v>16.989999999999998</v>
      </c>
      <c r="G85" s="6">
        <f t="shared" si="8"/>
        <v>11.049999999999997</v>
      </c>
      <c r="H85" s="23">
        <f t="shared" si="7"/>
        <v>0.35</v>
      </c>
      <c r="I85" s="62">
        <v>4</v>
      </c>
      <c r="J85" s="29">
        <f t="shared" si="9"/>
        <v>44.199999999999989</v>
      </c>
      <c r="L85" s="61" t="s">
        <v>153</v>
      </c>
    </row>
    <row r="86" spans="1:12" ht="15" customHeight="1" x14ac:dyDescent="0.25">
      <c r="A86" s="42" t="s">
        <v>270</v>
      </c>
      <c r="B86" s="4" t="str">
        <f t="shared" si="6"/>
        <v>TEST1/075</v>
      </c>
      <c r="C86" s="1" t="s">
        <v>52</v>
      </c>
      <c r="D86" s="39" t="s">
        <v>136</v>
      </c>
      <c r="E86" s="1" t="s">
        <v>159</v>
      </c>
      <c r="F86" s="6">
        <v>7.99</v>
      </c>
      <c r="G86" s="6">
        <f t="shared" si="8"/>
        <v>5.2</v>
      </c>
      <c r="H86" s="23">
        <f t="shared" si="7"/>
        <v>0.35</v>
      </c>
      <c r="I86" s="62">
        <v>4</v>
      </c>
      <c r="J86" s="29">
        <f t="shared" si="9"/>
        <v>20.8</v>
      </c>
      <c r="L86" s="61" t="s">
        <v>153</v>
      </c>
    </row>
    <row r="87" spans="1:12" ht="15" customHeight="1" x14ac:dyDescent="0.25">
      <c r="A87" s="42" t="s">
        <v>271</v>
      </c>
      <c r="B87" s="4" t="str">
        <f t="shared" si="6"/>
        <v>TEST1/076</v>
      </c>
      <c r="C87" s="1" t="s">
        <v>10</v>
      </c>
      <c r="D87" s="39" t="s">
        <v>137</v>
      </c>
      <c r="E87" s="1" t="s">
        <v>160</v>
      </c>
      <c r="F87" s="6">
        <v>7.99</v>
      </c>
      <c r="G87" s="6">
        <f t="shared" si="8"/>
        <v>5.2</v>
      </c>
      <c r="H87" s="23">
        <f t="shared" si="7"/>
        <v>0.35</v>
      </c>
      <c r="I87" s="62">
        <v>4</v>
      </c>
      <c r="J87" s="29">
        <f t="shared" si="9"/>
        <v>20.8</v>
      </c>
      <c r="L87" s="61" t="s">
        <v>153</v>
      </c>
    </row>
    <row r="88" spans="1:12" ht="15" customHeight="1" x14ac:dyDescent="0.25">
      <c r="A88" s="42" t="s">
        <v>272</v>
      </c>
      <c r="B88" s="4" t="str">
        <f t="shared" si="6"/>
        <v>TEST1/077</v>
      </c>
      <c r="C88" s="1" t="s">
        <v>53</v>
      </c>
      <c r="D88" s="39" t="s">
        <v>138</v>
      </c>
      <c r="E88" s="1" t="s">
        <v>160</v>
      </c>
      <c r="F88" s="6">
        <v>6.99</v>
      </c>
      <c r="G88" s="6">
        <f t="shared" si="8"/>
        <v>4.5500000000000007</v>
      </c>
      <c r="H88" s="23">
        <f t="shared" si="7"/>
        <v>0.35</v>
      </c>
      <c r="I88" s="62">
        <v>4</v>
      </c>
      <c r="J88" s="29">
        <f t="shared" si="9"/>
        <v>18.200000000000003</v>
      </c>
      <c r="L88" s="61" t="s">
        <v>153</v>
      </c>
    </row>
    <row r="89" spans="1:12" ht="15" customHeight="1" x14ac:dyDescent="0.25">
      <c r="A89" s="42" t="s">
        <v>273</v>
      </c>
      <c r="B89" s="4" t="str">
        <f t="shared" si="6"/>
        <v>TEST1/078</v>
      </c>
      <c r="C89" s="1" t="s">
        <v>54</v>
      </c>
      <c r="D89" s="39" t="s">
        <v>139</v>
      </c>
      <c r="E89" s="1" t="s">
        <v>159</v>
      </c>
      <c r="F89" s="6">
        <v>9.99</v>
      </c>
      <c r="G89" s="6">
        <f t="shared" si="8"/>
        <v>6.5</v>
      </c>
      <c r="H89" s="23">
        <f t="shared" si="7"/>
        <v>0.35</v>
      </c>
      <c r="I89" s="62">
        <v>4</v>
      </c>
      <c r="J89" s="29">
        <f t="shared" si="9"/>
        <v>26</v>
      </c>
      <c r="L89" s="61" t="s">
        <v>153</v>
      </c>
    </row>
    <row r="90" spans="1:12" ht="15" customHeight="1" x14ac:dyDescent="0.25">
      <c r="A90" s="42" t="s">
        <v>274</v>
      </c>
      <c r="B90" s="4" t="str">
        <f t="shared" si="6"/>
        <v>TEST1/079</v>
      </c>
      <c r="C90" s="1" t="s">
        <v>55</v>
      </c>
      <c r="D90" s="39" t="s">
        <v>140</v>
      </c>
      <c r="E90" s="1" t="s">
        <v>159</v>
      </c>
      <c r="F90" s="6">
        <v>14.99</v>
      </c>
      <c r="G90" s="6">
        <f t="shared" si="8"/>
        <v>9.75</v>
      </c>
      <c r="H90" s="23">
        <f t="shared" si="7"/>
        <v>0.35</v>
      </c>
      <c r="I90" s="62">
        <v>4</v>
      </c>
      <c r="J90" s="29">
        <f t="shared" si="9"/>
        <v>39</v>
      </c>
      <c r="L90" s="61" t="s">
        <v>153</v>
      </c>
    </row>
    <row r="91" spans="1:12" ht="15" customHeight="1" x14ac:dyDescent="0.25">
      <c r="A91" s="42" t="s">
        <v>275</v>
      </c>
      <c r="B91" s="4" t="str">
        <f t="shared" si="6"/>
        <v>TEST1/080</v>
      </c>
      <c r="C91" s="1" t="s">
        <v>56</v>
      </c>
      <c r="D91" s="39" t="s">
        <v>141</v>
      </c>
      <c r="E91" s="1" t="s">
        <v>160</v>
      </c>
      <c r="F91" s="6">
        <v>7.99</v>
      </c>
      <c r="G91" s="6">
        <f t="shared" si="8"/>
        <v>5.2</v>
      </c>
      <c r="H91" s="23">
        <f t="shared" si="7"/>
        <v>0.35</v>
      </c>
      <c r="I91" s="62">
        <v>4</v>
      </c>
      <c r="J91" s="29">
        <f t="shared" si="9"/>
        <v>20.8</v>
      </c>
      <c r="L91" s="61" t="s">
        <v>153</v>
      </c>
    </row>
    <row r="92" spans="1:12" ht="15" customHeight="1" x14ac:dyDescent="0.25">
      <c r="A92" s="42" t="s">
        <v>276</v>
      </c>
      <c r="B92" s="4" t="str">
        <f t="shared" si="6"/>
        <v>TEST1/081</v>
      </c>
      <c r="C92" s="1" t="s">
        <v>57</v>
      </c>
      <c r="D92" s="39" t="s">
        <v>142</v>
      </c>
      <c r="E92" s="1" t="s">
        <v>160</v>
      </c>
      <c r="F92" s="6">
        <v>7.99</v>
      </c>
      <c r="G92" s="6">
        <f t="shared" si="8"/>
        <v>5.2</v>
      </c>
      <c r="H92" s="23">
        <f t="shared" si="7"/>
        <v>0.35</v>
      </c>
      <c r="I92" s="62">
        <v>4</v>
      </c>
      <c r="J92" s="29">
        <f t="shared" si="9"/>
        <v>20.8</v>
      </c>
      <c r="L92" s="61" t="s">
        <v>153</v>
      </c>
    </row>
    <row r="93" spans="1:12" ht="15" customHeight="1" x14ac:dyDescent="0.25">
      <c r="A93" s="42" t="s">
        <v>277</v>
      </c>
      <c r="B93" s="4" t="str">
        <f t="shared" si="6"/>
        <v>TEST1/082</v>
      </c>
      <c r="C93" s="1" t="s">
        <v>58</v>
      </c>
      <c r="D93" s="39" t="s">
        <v>143</v>
      </c>
      <c r="E93" s="1" t="s">
        <v>160</v>
      </c>
      <c r="F93" s="6">
        <v>7.99</v>
      </c>
      <c r="G93" s="6">
        <f t="shared" si="8"/>
        <v>5.2</v>
      </c>
      <c r="H93" s="23">
        <f t="shared" si="7"/>
        <v>0.35</v>
      </c>
      <c r="I93" s="62">
        <v>4</v>
      </c>
      <c r="J93" s="29">
        <f t="shared" si="9"/>
        <v>20.8</v>
      </c>
      <c r="L93" s="61" t="s">
        <v>153</v>
      </c>
    </row>
    <row r="94" spans="1:12" ht="15" customHeight="1" x14ac:dyDescent="0.25">
      <c r="A94" s="42" t="s">
        <v>278</v>
      </c>
      <c r="B94" s="4" t="str">
        <f t="shared" si="6"/>
        <v>TEST1/083</v>
      </c>
      <c r="C94" s="1" t="s">
        <v>59</v>
      </c>
      <c r="D94" s="39" t="s">
        <v>144</v>
      </c>
      <c r="E94" s="1" t="s">
        <v>160</v>
      </c>
      <c r="F94" s="6">
        <v>7.99</v>
      </c>
      <c r="G94" s="6">
        <f t="shared" si="8"/>
        <v>5.2</v>
      </c>
      <c r="H94" s="23">
        <f t="shared" si="7"/>
        <v>0.35</v>
      </c>
      <c r="I94" s="62">
        <v>4</v>
      </c>
      <c r="J94" s="29">
        <f t="shared" si="9"/>
        <v>20.8</v>
      </c>
      <c r="L94" s="61" t="s">
        <v>153</v>
      </c>
    </row>
    <row r="95" spans="1:12" ht="15" customHeight="1" x14ac:dyDescent="0.25">
      <c r="A95" s="42" t="s">
        <v>279</v>
      </c>
      <c r="B95" s="4" t="str">
        <f t="shared" si="6"/>
        <v>TEST1/084</v>
      </c>
      <c r="C95" s="1" t="s">
        <v>60</v>
      </c>
      <c r="D95" s="39" t="s">
        <v>145</v>
      </c>
      <c r="E95" s="1" t="s">
        <v>160</v>
      </c>
      <c r="F95" s="6">
        <v>7.99</v>
      </c>
      <c r="G95" s="6">
        <f t="shared" si="8"/>
        <v>5.2</v>
      </c>
      <c r="H95" s="23">
        <f t="shared" si="7"/>
        <v>0.35</v>
      </c>
      <c r="I95" s="62">
        <v>4</v>
      </c>
      <c r="J95" s="29">
        <f t="shared" si="9"/>
        <v>20.8</v>
      </c>
      <c r="L95" s="61" t="s">
        <v>153</v>
      </c>
    </row>
    <row r="96" spans="1:12" ht="15" customHeight="1" x14ac:dyDescent="0.25">
      <c r="A96" s="42" t="s">
        <v>280</v>
      </c>
      <c r="B96" s="11" t="str">
        <f t="shared" si="6"/>
        <v>TEST1/085</v>
      </c>
      <c r="C96" s="12" t="s">
        <v>61</v>
      </c>
      <c r="D96" s="40" t="s">
        <v>146</v>
      </c>
      <c r="E96" s="12" t="s">
        <v>160</v>
      </c>
      <c r="F96" s="13">
        <v>7.99</v>
      </c>
      <c r="G96" s="13">
        <f t="shared" si="8"/>
        <v>5.2</v>
      </c>
      <c r="H96" s="24">
        <f t="shared" si="7"/>
        <v>0.35</v>
      </c>
      <c r="I96" s="63">
        <v>4</v>
      </c>
      <c r="J96" s="30">
        <f t="shared" si="9"/>
        <v>20.8</v>
      </c>
      <c r="L96" s="61" t="s">
        <v>153</v>
      </c>
    </row>
    <row r="97" spans="1:10" ht="15" customHeight="1" x14ac:dyDescent="0.25">
      <c r="B97" s="14" t="str">
        <f>COUNTA(B12:B96)&amp;" title"&amp;IF(COUNTA(B12:B96)&gt;1,"s","")</f>
        <v>85 titles</v>
      </c>
      <c r="C97" s="15"/>
      <c r="D97" s="15"/>
      <c r="E97" s="15"/>
      <c r="F97" s="16">
        <f>SUMPRODUCT(F12:F96,I12:I96)</f>
        <v>2584.9600000000019</v>
      </c>
      <c r="G97" s="16"/>
      <c r="H97" s="25"/>
      <c r="I97" s="25">
        <f>SUM(I12:I96)</f>
        <v>304</v>
      </c>
      <c r="J97" s="28">
        <f>SUM(J12:J96)</f>
        <v>1682.1999999999989</v>
      </c>
    </row>
    <row r="98" spans="1:10" s="42" customFormat="1" ht="15" customHeight="1" x14ac:dyDescent="0.25">
      <c r="B98" s="41">
        <f>SUMIF(H12:H96,HeadlineDiscount,I12:I96)</f>
        <v>304</v>
      </c>
      <c r="C98" s="42">
        <f>SUMIF(H12:H96,ShortDiscount,I12:I96)</f>
        <v>0</v>
      </c>
      <c r="F98" s="43"/>
      <c r="G98" s="43"/>
      <c r="H98" s="44"/>
      <c r="I98" s="44"/>
      <c r="J98" s="45"/>
    </row>
    <row r="99" spans="1:10" ht="15" customHeight="1" x14ac:dyDescent="0.25">
      <c r="B99" s="74" t="str">
        <f>IF(SUM(J4:J6)&gt;50,"FREE delivery  ·    ","")&amp;IF(SumHeadline=0,"",HeadlineDiscount*100&amp;"% discount on "&amp;SumHeadline&amp;" title"&amp;IF(SumHeadline&gt;1,"s",""))&amp;IF(OR(SumHeadline=0,SumShort=0),""," &amp; ")&amp;IF(SumShort=0,"",ShortDiscount*100&amp;"% discount on "&amp;SumShort&amp;" title"&amp;IF(SumShort&gt;1,"s",""))&amp;"  ·  SAVE £"&amp;ROUND(F97-J97,0)&amp;" on the RRP"</f>
        <v>FREE delivery  ·    35% discount on 304 titles  ·  SAVE £903 on the RRP</v>
      </c>
      <c r="C99" s="74"/>
      <c r="D99" s="74"/>
      <c r="E99" s="74"/>
      <c r="F99" s="74"/>
      <c r="G99" s="74"/>
      <c r="H99" s="74"/>
      <c r="I99" s="74"/>
      <c r="J99" s="74"/>
    </row>
    <row r="100" spans="1:10" ht="15" customHeight="1" x14ac:dyDescent="0.25">
      <c r="B100" s="74"/>
      <c r="C100" s="74"/>
      <c r="D100" s="74"/>
      <c r="E100" s="74"/>
      <c r="F100" s="74"/>
      <c r="G100" s="74"/>
      <c r="H100" s="74"/>
      <c r="I100" s="74"/>
      <c r="J100" s="74"/>
    </row>
    <row r="101" spans="1:10" ht="15" customHeight="1" x14ac:dyDescent="0.25">
      <c r="B101" s="75" t="s">
        <v>185</v>
      </c>
      <c r="C101" s="75"/>
      <c r="D101" s="75"/>
      <c r="E101" s="75"/>
      <c r="F101" s="75"/>
      <c r="G101" s="75"/>
      <c r="H101" s="75"/>
      <c r="I101" s="75"/>
      <c r="J101" s="75"/>
    </row>
    <row r="102" spans="1:10" ht="15" customHeight="1" x14ac:dyDescent="0.25">
      <c r="B102" s="75"/>
      <c r="C102" s="75"/>
      <c r="D102" s="75"/>
      <c r="E102" s="75"/>
      <c r="F102" s="75"/>
      <c r="G102" s="75"/>
      <c r="H102" s="75"/>
      <c r="I102" s="75"/>
      <c r="J102" s="75"/>
    </row>
    <row r="104" spans="1:10" ht="15" customHeight="1" x14ac:dyDescent="0.25">
      <c r="A104" s="42" t="s">
        <v>282</v>
      </c>
    </row>
  </sheetData>
  <sheetProtection algorithmName="SHA-512" hashValue="xxSme8n4mgHwPacLpNAvRhlDu6fIrZyJHrKH/9y0AWIWhZ9Nl+hfE0GpRXUGs0wsJJfbGhASgoJXsFtvErYEwA==" saltValue="izTlNp51ZcIDk1E7HefdqA==" spinCount="100000" sheet="1" objects="1" scenarios="1" selectLockedCells="1"/>
  <mergeCells count="2">
    <mergeCell ref="B99:J100"/>
    <mergeCell ref="B101:J102"/>
  </mergeCells>
  <conditionalFormatting sqref="B12:J96 L12:L96">
    <cfRule type="expression" dxfId="0" priority="1" stopIfTrue="1">
      <formula>MOD(ROW(),2)=1</formula>
    </cfRule>
  </conditionalFormatting>
  <hyperlinks>
    <hyperlink ref="B6" r:id="rId1" tooltip="Peters website" xr:uid="{051E6AD6-D037-436D-9020-D6987A668987}"/>
    <hyperlink ref="D4" r:id="rId2" tooltip="Contact Judith Evans about this quote" xr:uid="{B6FDE9E5-7D6D-4389-845E-284B8F7798F0}"/>
    <hyperlink ref="D12" r:id="rId3" tooltip="Click to view on our website" xr:uid="{F1F57F3D-A036-4671-9D25-C083160E152B}"/>
    <hyperlink ref="D13" r:id="rId4" tooltip="Click to view on our website" xr:uid="{D561A7AF-F4AB-4EE9-8750-512959CA8C1C}"/>
    <hyperlink ref="D14" r:id="rId5" tooltip="Click to view on our website" xr:uid="{D53AF1AC-FB95-44D6-9E3D-7189A6DAC87D}"/>
    <hyperlink ref="D15" r:id="rId6" tooltip="Click to view on our website" xr:uid="{E310F099-B0CF-44EC-B4C7-04F7271F0537}"/>
    <hyperlink ref="D16" r:id="rId7" tooltip="Click to view on our website" xr:uid="{2103C3D7-C762-4A8D-9F6E-FC15E6952A38}"/>
    <hyperlink ref="D17" r:id="rId8" tooltip="Click to view on our website" xr:uid="{6219EBAF-C619-4AD3-905A-39E95C9B90FD}"/>
    <hyperlink ref="D18" r:id="rId9" tooltip="Click to view on our website" xr:uid="{D6AB124B-BFEE-465C-A5F6-5E49EE62B807}"/>
    <hyperlink ref="D19" r:id="rId10" tooltip="Click to view on our website" xr:uid="{EA0C6541-FA2D-4625-B437-F17384AB132E}"/>
    <hyperlink ref="D20" r:id="rId11" tooltip="Click to view on our website" xr:uid="{E65686F8-1077-4489-A2F3-F2ACFC513075}"/>
    <hyperlink ref="D21" r:id="rId12" tooltip="Click to view on our website" xr:uid="{9B5AD2F8-2C7D-42D8-9710-644F625F9F19}"/>
    <hyperlink ref="D22" r:id="rId13" tooltip="Click to view on our website" xr:uid="{94F283E9-37B4-4138-BA96-70DA6043B8C9}"/>
    <hyperlink ref="D23" r:id="rId14" tooltip="Click to view on our website" xr:uid="{0A03EA8A-E84C-42FF-92B1-A746B5B39004}"/>
    <hyperlink ref="D24" r:id="rId15" tooltip="Click to view on our website" xr:uid="{C9590E26-3970-465D-84C2-555AAAEF13AD}"/>
    <hyperlink ref="D25" r:id="rId16" tooltip="Click to view on our website" xr:uid="{FDDC783B-8B4B-4193-95CB-9813A9EC95B6}"/>
    <hyperlink ref="D26" r:id="rId17" tooltip="Click to view on our website" xr:uid="{25780081-1F9B-4072-8E84-EDB0E2F95E4D}"/>
    <hyperlink ref="D27" r:id="rId18" tooltip="Click to view on our website" xr:uid="{3F64E794-5714-483F-8007-79CDB5546E4D}"/>
    <hyperlink ref="D28" r:id="rId19" tooltip="Click to view on our website" xr:uid="{1F6250BA-FF85-4A52-A798-5057DEFE6ADB}"/>
    <hyperlink ref="D29" r:id="rId20" tooltip="Click to view on our website" xr:uid="{15E39EC3-3941-4B66-8AFA-884064C5E7E6}"/>
    <hyperlink ref="D30" r:id="rId21" tooltip="Click to view on our website" xr:uid="{1E53E74F-A2BA-460A-BE1C-16E8E71188E3}"/>
    <hyperlink ref="D31" r:id="rId22" tooltip="Click to view on our website" xr:uid="{E86D96D5-5976-48FF-ADAD-699544B5B5E5}"/>
    <hyperlink ref="D32" r:id="rId23" tooltip="Click to view on our website" xr:uid="{F10A4F0F-5FB7-4F37-BDC3-68E529E117AC}"/>
    <hyperlink ref="D33" r:id="rId24" tooltip="Click to view on our website" xr:uid="{2AB42B3C-B458-4E19-ABBC-2583FC79398C}"/>
    <hyperlink ref="D34" r:id="rId25" tooltip="Click to view on our website" xr:uid="{7D694F48-9ECE-4963-8C70-F2556308F19E}"/>
    <hyperlink ref="D35" r:id="rId26" tooltip="Click to view on our website" xr:uid="{347A412A-4ED4-4378-ABFA-BBE16C9AA0DA}"/>
    <hyperlink ref="D36" r:id="rId27" tooltip="Click to view on our website" xr:uid="{2F1D4CFB-1EE9-433B-9689-9E2D5B153547}"/>
    <hyperlink ref="D37" r:id="rId28" tooltip="Click to view on our website" xr:uid="{A3D00F35-4902-445B-A466-C1FA164CDE98}"/>
    <hyperlink ref="D38" r:id="rId29" tooltip="Click to view on our website" xr:uid="{36CD79F1-CBA5-4445-B301-58DB1CCE6B62}"/>
    <hyperlink ref="D39" r:id="rId30" tooltip="Click to view on our website" xr:uid="{5E293629-E3BC-460C-B1E3-D649AE0249A0}"/>
    <hyperlink ref="D40" r:id="rId31" tooltip="Click to view on our website" xr:uid="{E2FF839B-412E-4C7A-B05C-5155BC9A3E07}"/>
    <hyperlink ref="D41" r:id="rId32" tooltip="Click to view on our website" xr:uid="{88B7BDF0-CA1A-469A-9419-B6D9BBA04DAB}"/>
    <hyperlink ref="D42" r:id="rId33" tooltip="Click to view on our website" xr:uid="{888C171B-82CA-4F14-9B33-411273E073D9}"/>
    <hyperlink ref="D43" r:id="rId34" tooltip="Click to view on our website" xr:uid="{F137BFD9-CB6A-4808-A1C9-5E77F78A735C}"/>
    <hyperlink ref="D44" r:id="rId35" tooltip="Click to view on our website" xr:uid="{475DC590-73AF-442F-934A-44C7BED86693}"/>
    <hyperlink ref="D45" r:id="rId36" tooltip="Click to view on our website" xr:uid="{5CA2C1E7-B18C-4635-8986-0306F8870834}"/>
    <hyperlink ref="D46" r:id="rId37" tooltip="Click to view on our website" xr:uid="{FC68DCCB-7DF8-49AE-B624-C7860CC44144}"/>
    <hyperlink ref="D47" r:id="rId38" tooltip="Click to view on our website" xr:uid="{0F730A76-B4E4-4FBF-8EC7-D1AE47F559B7}"/>
    <hyperlink ref="D48" r:id="rId39" tooltip="Click to view on our website" xr:uid="{B965D763-82AA-4018-BE23-A3AB231ECF77}"/>
    <hyperlink ref="D49" r:id="rId40" tooltip="Click to view on our website" xr:uid="{9C71F598-5AA0-4F4E-90C8-A5AD53DBE34B}"/>
    <hyperlink ref="D50" r:id="rId41" tooltip="Click to view on our website" xr:uid="{F8C8FF24-B85D-47EE-B93C-484CB7CCCC6C}"/>
    <hyperlink ref="D51" r:id="rId42" tooltip="Click to view on our website" xr:uid="{D1824661-A208-4750-96D5-B2CAE514CA8A}"/>
    <hyperlink ref="D52" r:id="rId43" tooltip="Click to view on our website" xr:uid="{F28C6D4B-EF21-4392-A649-630586E9680D}"/>
    <hyperlink ref="D53" r:id="rId44" tooltip="Click to view on our website" xr:uid="{34610E16-36BC-4B94-B0C3-0E14DC0DC574}"/>
    <hyperlink ref="D54" r:id="rId45" tooltip="Click to view on our website" xr:uid="{72C9D4D3-B6FD-40FD-B742-7F8A066580FE}"/>
    <hyperlink ref="D55" r:id="rId46" tooltip="Click to view on our website" xr:uid="{49518F50-8DFC-40ED-901F-6456DCFC0D67}"/>
    <hyperlink ref="D56" r:id="rId47" tooltip="Click to view on our website" xr:uid="{292E0ABE-6A43-44D7-8471-48FCB7C67F7B}"/>
    <hyperlink ref="D57" r:id="rId48" tooltip="Click to view on our website" xr:uid="{7216A209-2FDD-41B8-9C58-E3E5FEE33737}"/>
    <hyperlink ref="D58" r:id="rId49" tooltip="Click to view on our website" xr:uid="{2D3BED0C-AED3-440D-939C-06C48DEB44B4}"/>
    <hyperlink ref="D59" r:id="rId50" tooltip="Click to view on our website" xr:uid="{9159E8BF-4077-4C5A-9FED-D3B842022D8D}"/>
    <hyperlink ref="D60" r:id="rId51" tooltip="Click to view on our website" xr:uid="{C7304D89-4A1B-4E58-89E7-FC1A7CA96930}"/>
    <hyperlink ref="D61" r:id="rId52" tooltip="Click to view on our website" xr:uid="{26001283-038E-4428-B270-248FAA75BFDA}"/>
    <hyperlink ref="D62" r:id="rId53" tooltip="Click to view on our website" xr:uid="{D59D4586-3200-43B1-9220-65CBA349E46F}"/>
    <hyperlink ref="D63" r:id="rId54" tooltip="Click to view on our website" xr:uid="{FBE5807A-758C-45B4-94CD-F6CB494FC189}"/>
    <hyperlink ref="D64" r:id="rId55" tooltip="Click to view on our website" xr:uid="{4C01DB86-921F-4E7A-BD3E-EBE40C1FE7ED}"/>
    <hyperlink ref="D65" r:id="rId56" tooltip="Click to view on our website" xr:uid="{072EA05C-4247-4A11-A3C6-198417D0933C}"/>
    <hyperlink ref="D66" r:id="rId57" tooltip="Click to view on our website" xr:uid="{B281AD77-C13F-4FC3-9F40-FCEB7252468F}"/>
    <hyperlink ref="D67" r:id="rId58" tooltip="Click to view on our website" xr:uid="{B6DA7D2E-5BFC-46A8-A526-36A4356CE845}"/>
    <hyperlink ref="D68" r:id="rId59" tooltip="Click to view on our website" xr:uid="{1AD7A689-6B66-41BE-BE1F-CE96FECD09FA}"/>
    <hyperlink ref="D69" r:id="rId60" tooltip="Click to view on our website" xr:uid="{9C4DF7C6-D3EB-478B-90F5-8D527AA30F34}"/>
    <hyperlink ref="D70" r:id="rId61" tooltip="Click to view on our website" xr:uid="{8E03310D-A176-4713-B120-490C27AF7B79}"/>
    <hyperlink ref="D71" r:id="rId62" tooltip="Click to view on our website" xr:uid="{173FDBC5-B670-4B97-8539-A41456529E03}"/>
    <hyperlink ref="D72" r:id="rId63" tooltip="Click to view on our website" xr:uid="{071D0032-0EEA-4CDD-A061-023D269138B5}"/>
    <hyperlink ref="D73" r:id="rId64" tooltip="Click to view on our website" xr:uid="{49E63761-09F0-44C6-88E9-B67E7D0AEACE}"/>
    <hyperlink ref="D74" r:id="rId65" tooltip="Click to view on our website" xr:uid="{ADEB8BAB-E436-4D02-B289-2BA61CF6EF0A}"/>
    <hyperlink ref="D75" r:id="rId66" tooltip="Click to view on our website" xr:uid="{8519142E-6573-4FA8-81EC-C7B2A4C8C29C}"/>
    <hyperlink ref="D76" r:id="rId67" tooltip="Click to view on our website" xr:uid="{984CE537-6C89-4F25-BD9F-8D22FD8AC6B1}"/>
    <hyperlink ref="D77" r:id="rId68" tooltip="Click to view on our website" xr:uid="{2B8E7947-1868-461B-BDF7-DA3ABD80EEF7}"/>
    <hyperlink ref="D78" r:id="rId69" tooltip="Click to view on our website" xr:uid="{504C2A37-D81A-4A4B-A9D4-AF940A220EC6}"/>
    <hyperlink ref="D79" r:id="rId70" tooltip="Click to view on our website" xr:uid="{DEC94EAA-64BC-42AE-818E-4F0EC9C60404}"/>
    <hyperlink ref="D80" r:id="rId71" tooltip="Click to view on our website" xr:uid="{7A7DAFC2-3FF6-4E99-B457-CDEC5124C049}"/>
    <hyperlink ref="D81" r:id="rId72" tooltip="Click to view on our website" xr:uid="{6ABC2A33-94A3-42A7-9A29-57DC0C0A2D38}"/>
    <hyperlink ref="D82" r:id="rId73" tooltip="Click to view on our website" xr:uid="{8529FA86-1B71-48FE-9C4D-08FFF665AD49}"/>
    <hyperlink ref="D83" r:id="rId74" tooltip="Click to view on our website" xr:uid="{28FFF1BD-BD20-44E2-93B1-D5E9AB201B91}"/>
    <hyperlink ref="D84" r:id="rId75" tooltip="Click to view on our website" xr:uid="{D817903A-0AE1-4A27-9693-2593FD962DA2}"/>
    <hyperlink ref="D85" r:id="rId76" tooltip="Click to view on our website" xr:uid="{E4E6AAD1-A703-47D1-BD71-D9D4EF38055F}"/>
    <hyperlink ref="D86" r:id="rId77" tooltip="Click to view on our website" xr:uid="{35E61BEA-9A37-4590-B52A-966EA5F345A8}"/>
    <hyperlink ref="D87" r:id="rId78" tooltip="Click to view on our website" xr:uid="{B80489DA-0898-4ECA-8335-E5193D5A0A5A}"/>
    <hyperlink ref="D88" r:id="rId79" tooltip="Click to view on our website" xr:uid="{84026C5D-C2FE-4F28-BBD2-BB85AB8EFF22}"/>
    <hyperlink ref="D89" r:id="rId80" tooltip="Click to view on our website" xr:uid="{EB01BA38-0E83-478A-BC74-811F65567A8C}"/>
    <hyperlink ref="D90" r:id="rId81" tooltip="Click to view on our website" xr:uid="{FDFD0048-EEF2-4BFE-AE62-46AE84BA174D}"/>
    <hyperlink ref="D91" r:id="rId82" tooltip="Click to view on our website" xr:uid="{4E60C946-F319-4866-8F7B-56FB94A200EC}"/>
    <hyperlink ref="D92" r:id="rId83" tooltip="Click to view on our website" xr:uid="{B7086E8E-139B-46AF-867D-FAF44A763AA6}"/>
    <hyperlink ref="D93" r:id="rId84" tooltip="Click to view on our website" xr:uid="{8418F23D-44D3-4D87-95C7-6F0618A3F3BE}"/>
    <hyperlink ref="D94" r:id="rId85" tooltip="Click to view on our website" xr:uid="{8F39DBAB-8B00-4B1D-9412-F47835A6E8E2}"/>
    <hyperlink ref="D95" r:id="rId86" tooltip="Click to view on our website" xr:uid="{BFAA56D4-F448-41B4-9448-69038BE776E5}"/>
    <hyperlink ref="D96" r:id="rId87" tooltip="Click to view on our website" xr:uid="{965BD838-75F6-4E8D-804F-543EBDB34C6F}"/>
  </hyperlinks>
  <printOptions horizontalCentered="1"/>
  <pageMargins left="0.39370078740157499" right="0.39370078740157499" top="0.39370078740157499" bottom="0.39370078740157499" header="0" footer="0"/>
  <pageSetup scale="74" fitToHeight="0" orientation="landscape" r:id="rId88"/>
  <headerFooter>
    <oddFooter>&amp;L&amp;8&amp;"Aptos Light"Page &amp;P of &amp;N&amp;R&amp;8&amp;"Aptos Light"www.peters.co.uk</oddFooter>
  </headerFooter>
  <drawing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6D53-B764-4766-B434-4A4E3AD90962}">
  <sheetPr>
    <tabColor rgb="FFFFFFCC"/>
  </sheetPr>
  <dimension ref="A1:L36"/>
  <sheetViews>
    <sheetView showGridLines="0" showRowColHeaders="0" workbookViewId="0"/>
  </sheetViews>
  <sheetFormatPr defaultRowHeight="15" x14ac:dyDescent="0.25"/>
  <cols>
    <col min="1" max="1" width="1.125" customWidth="1"/>
    <col min="2" max="2" width="1.625" customWidth="1"/>
    <col min="3" max="3" width="17.125" customWidth="1"/>
    <col min="4" max="4" width="1.625" customWidth="1"/>
    <col min="5" max="5" width="17.125" customWidth="1"/>
    <col min="6" max="6" width="1.625" customWidth="1"/>
    <col min="7" max="7" width="17.125" customWidth="1"/>
    <col min="8" max="8" width="1.625" customWidth="1"/>
    <col min="9" max="9" width="17.125" customWidth="1"/>
    <col min="10" max="10" width="1.625" customWidth="1"/>
    <col min="11" max="11" width="17.125" customWidth="1"/>
    <col min="12" max="12" width="1.625" customWidth="1"/>
  </cols>
  <sheetData>
    <row r="1" spans="1:12" ht="144.94999999999999" customHeight="1" x14ac:dyDescent="0.25">
      <c r="A1" s="52" t="s">
        <v>188</v>
      </c>
      <c r="B1" s="76" t="s">
        <v>187</v>
      </c>
      <c r="C1" s="77"/>
      <c r="D1" s="77"/>
      <c r="E1" s="77"/>
      <c r="F1" s="77"/>
      <c r="G1" s="77"/>
    </row>
    <row r="2" spans="1:12" ht="16.5" customHeight="1" x14ac:dyDescent="0.25">
      <c r="A2" s="52" t="s">
        <v>189</v>
      </c>
      <c r="B2" s="47"/>
      <c r="C2" s="47"/>
      <c r="D2" s="47"/>
      <c r="E2" s="47"/>
      <c r="F2" s="47"/>
      <c r="G2" s="47"/>
      <c r="H2" s="47"/>
      <c r="I2" s="47"/>
      <c r="J2" s="47"/>
      <c r="K2" s="47"/>
      <c r="L2" s="47"/>
    </row>
    <row r="3" spans="1:12" ht="144.94999999999999" customHeight="1" x14ac:dyDescent="0.25"/>
    <row r="4" spans="1:12" ht="16.5" customHeight="1" x14ac:dyDescent="0.25">
      <c r="B4" s="48"/>
      <c r="C4" s="48"/>
      <c r="D4" s="48"/>
      <c r="E4" s="48"/>
      <c r="F4" s="48"/>
      <c r="G4" s="48"/>
      <c r="H4" s="48"/>
      <c r="I4" s="48"/>
      <c r="J4" s="48"/>
      <c r="K4" s="48"/>
      <c r="L4" s="48"/>
    </row>
    <row r="5" spans="1:12" ht="144.94999999999999" customHeight="1" x14ac:dyDescent="0.25"/>
    <row r="6" spans="1:12" ht="16.5" customHeight="1" x14ac:dyDescent="0.25">
      <c r="B6" s="49"/>
      <c r="C6" s="49"/>
      <c r="D6" s="49"/>
      <c r="E6" s="49"/>
      <c r="F6" s="49"/>
      <c r="G6" s="49"/>
      <c r="H6" s="49"/>
      <c r="I6" s="49"/>
      <c r="J6" s="49"/>
      <c r="K6" s="49"/>
      <c r="L6" s="49"/>
    </row>
    <row r="7" spans="1:12" ht="144.94999999999999" customHeight="1" x14ac:dyDescent="0.25"/>
    <row r="8" spans="1:12" ht="16.5" customHeight="1" x14ac:dyDescent="0.25">
      <c r="B8" s="50"/>
      <c r="C8" s="50"/>
      <c r="D8" s="50"/>
      <c r="E8" s="50"/>
      <c r="F8" s="50"/>
      <c r="G8" s="50"/>
      <c r="H8" s="50"/>
      <c r="I8" s="50"/>
      <c r="J8" s="50"/>
      <c r="K8" s="50"/>
      <c r="L8" s="50"/>
    </row>
    <row r="9" spans="1:12" ht="144.94999999999999" customHeight="1" x14ac:dyDescent="0.25"/>
    <row r="10" spans="1:12" ht="16.5" customHeight="1" x14ac:dyDescent="0.25">
      <c r="B10" s="51"/>
      <c r="C10" s="51"/>
      <c r="D10" s="51"/>
      <c r="E10" s="51"/>
      <c r="F10" s="51"/>
      <c r="G10" s="51"/>
      <c r="H10" s="51"/>
      <c r="I10" s="51"/>
      <c r="J10" s="51"/>
      <c r="K10" s="51"/>
      <c r="L10" s="51"/>
    </row>
    <row r="11" spans="1:12" ht="144.94999999999999" customHeight="1" x14ac:dyDescent="0.25"/>
    <row r="12" spans="1:12" ht="16.5" customHeight="1" x14ac:dyDescent="0.25">
      <c r="B12" s="47"/>
      <c r="C12" s="47"/>
      <c r="D12" s="47"/>
      <c r="E12" s="47"/>
      <c r="F12" s="47"/>
      <c r="G12" s="47"/>
      <c r="H12" s="47"/>
      <c r="I12" s="47"/>
      <c r="J12" s="47"/>
      <c r="K12" s="47"/>
      <c r="L12" s="47"/>
    </row>
    <row r="13" spans="1:12" ht="144.94999999999999" customHeight="1" x14ac:dyDescent="0.25"/>
    <row r="14" spans="1:12" ht="16.5" customHeight="1" x14ac:dyDescent="0.25">
      <c r="B14" s="48"/>
      <c r="C14" s="48"/>
      <c r="D14" s="48"/>
      <c r="E14" s="48"/>
      <c r="F14" s="48"/>
      <c r="G14" s="48"/>
      <c r="H14" s="48"/>
      <c r="I14" s="48"/>
      <c r="J14" s="48"/>
      <c r="K14" s="48"/>
      <c r="L14" s="48"/>
    </row>
    <row r="15" spans="1:12" ht="144.94999999999999" customHeight="1" x14ac:dyDescent="0.25"/>
    <row r="16" spans="1:12" ht="16.5" customHeight="1" x14ac:dyDescent="0.25">
      <c r="B16" s="49"/>
      <c r="C16" s="49"/>
      <c r="D16" s="49"/>
      <c r="E16" s="49"/>
      <c r="F16" s="49"/>
      <c r="G16" s="49"/>
      <c r="H16" s="49"/>
      <c r="I16" s="49"/>
      <c r="J16" s="49"/>
      <c r="K16" s="49"/>
      <c r="L16" s="49"/>
    </row>
    <row r="17" spans="2:12" ht="144.94999999999999" customHeight="1" x14ac:dyDescent="0.25"/>
    <row r="18" spans="2:12" ht="16.5" customHeight="1" x14ac:dyDescent="0.25">
      <c r="B18" s="50"/>
      <c r="C18" s="50"/>
      <c r="D18" s="50"/>
      <c r="E18" s="50"/>
      <c r="F18" s="50"/>
      <c r="G18" s="50"/>
      <c r="H18" s="50"/>
      <c r="I18" s="50"/>
      <c r="J18" s="50"/>
      <c r="K18" s="50"/>
      <c r="L18" s="50"/>
    </row>
    <row r="19" spans="2:12" ht="144.94999999999999" customHeight="1" x14ac:dyDescent="0.25"/>
    <row r="20" spans="2:12" ht="16.5" customHeight="1" x14ac:dyDescent="0.25">
      <c r="B20" s="51"/>
      <c r="C20" s="51"/>
      <c r="D20" s="51"/>
      <c r="E20" s="51"/>
      <c r="F20" s="51"/>
      <c r="G20" s="51"/>
      <c r="H20" s="51"/>
      <c r="I20" s="51"/>
      <c r="J20" s="51"/>
      <c r="K20" s="51"/>
      <c r="L20" s="51"/>
    </row>
    <row r="21" spans="2:12" ht="144.94999999999999" customHeight="1" x14ac:dyDescent="0.25"/>
    <row r="22" spans="2:12" ht="16.5" customHeight="1" x14ac:dyDescent="0.25">
      <c r="B22" s="47"/>
      <c r="C22" s="47"/>
      <c r="D22" s="47"/>
      <c r="E22" s="47"/>
      <c r="F22" s="47"/>
      <c r="G22" s="47"/>
      <c r="H22" s="47"/>
      <c r="I22" s="47"/>
      <c r="J22" s="47"/>
      <c r="K22" s="47"/>
      <c r="L22" s="47"/>
    </row>
    <row r="23" spans="2:12" ht="144.94999999999999" customHeight="1" x14ac:dyDescent="0.25"/>
    <row r="24" spans="2:12" ht="16.5" customHeight="1" x14ac:dyDescent="0.25">
      <c r="B24" s="48"/>
      <c r="C24" s="48"/>
      <c r="D24" s="48"/>
      <c r="E24" s="48"/>
      <c r="F24" s="48"/>
      <c r="G24" s="48"/>
      <c r="H24" s="48"/>
      <c r="I24" s="48"/>
      <c r="J24" s="48"/>
      <c r="K24" s="48"/>
      <c r="L24" s="48"/>
    </row>
    <row r="25" spans="2:12" ht="144.94999999999999" customHeight="1" x14ac:dyDescent="0.25"/>
    <row r="26" spans="2:12" ht="16.5" customHeight="1" x14ac:dyDescent="0.25">
      <c r="B26" s="49"/>
      <c r="C26" s="49"/>
      <c r="D26" s="49"/>
      <c r="E26" s="49"/>
      <c r="F26" s="49"/>
      <c r="G26" s="49"/>
      <c r="H26" s="49"/>
      <c r="I26" s="49"/>
      <c r="J26" s="49"/>
      <c r="K26" s="49"/>
      <c r="L26" s="49"/>
    </row>
    <row r="27" spans="2:12" ht="144.94999999999999" customHeight="1" x14ac:dyDescent="0.25"/>
    <row r="28" spans="2:12" ht="16.5" customHeight="1" x14ac:dyDescent="0.25">
      <c r="B28" s="50"/>
      <c r="C28" s="50"/>
      <c r="D28" s="50"/>
      <c r="E28" s="50"/>
      <c r="F28" s="50"/>
      <c r="G28" s="50"/>
      <c r="H28" s="50"/>
      <c r="I28" s="50"/>
      <c r="J28" s="50"/>
      <c r="K28" s="50"/>
      <c r="L28" s="50"/>
    </row>
    <row r="29" spans="2:12" ht="144.94999999999999" customHeight="1" x14ac:dyDescent="0.25"/>
    <row r="30" spans="2:12" ht="16.5" customHeight="1" x14ac:dyDescent="0.25">
      <c r="B30" s="51"/>
      <c r="C30" s="51"/>
      <c r="D30" s="51"/>
      <c r="E30" s="51"/>
      <c r="F30" s="51"/>
      <c r="G30" s="51"/>
      <c r="H30" s="51"/>
      <c r="I30" s="51"/>
      <c r="J30" s="51"/>
      <c r="K30" s="51"/>
      <c r="L30" s="51"/>
    </row>
    <row r="31" spans="2:12" ht="144.94999999999999" customHeight="1" x14ac:dyDescent="0.25"/>
    <row r="32" spans="2:12" ht="16.5" customHeight="1" x14ac:dyDescent="0.25">
      <c r="B32" s="47"/>
      <c r="C32" s="47"/>
      <c r="D32" s="47"/>
      <c r="E32" s="47"/>
      <c r="F32" s="47"/>
      <c r="G32" s="47"/>
      <c r="H32" s="47"/>
      <c r="I32" s="47"/>
      <c r="J32" s="47"/>
      <c r="K32" s="47"/>
      <c r="L32" s="47"/>
    </row>
    <row r="33" spans="2:12" ht="144.94999999999999" customHeight="1" x14ac:dyDescent="0.25"/>
    <row r="34" spans="2:12" ht="16.5" customHeight="1" x14ac:dyDescent="0.25">
      <c r="B34" s="48"/>
      <c r="C34" s="48"/>
      <c r="D34" s="48"/>
      <c r="E34" s="48"/>
      <c r="F34" s="48"/>
      <c r="G34" s="48"/>
      <c r="H34" s="48"/>
      <c r="I34" s="48"/>
      <c r="J34" s="48"/>
      <c r="K34" s="48"/>
      <c r="L34" s="48"/>
    </row>
    <row r="35" spans="2:12" ht="144.94999999999999" customHeight="1" x14ac:dyDescent="0.25"/>
    <row r="36" spans="2:12" ht="16.5" customHeight="1" x14ac:dyDescent="0.25">
      <c r="B36" s="49"/>
      <c r="C36" s="49"/>
      <c r="D36" s="49"/>
      <c r="E36" s="49"/>
      <c r="F36" s="49"/>
      <c r="G36" s="49"/>
      <c r="H36" s="49"/>
      <c r="I36" s="49"/>
      <c r="J36" s="49"/>
      <c r="K36" s="49"/>
      <c r="L36" s="49"/>
    </row>
  </sheetData>
  <sheetProtection algorithmName="SHA-512" hashValue="a6oGt+mO6GaIQsvQzUciuexrcW4PzAGiz9ROesmseo2PHcpCkk4hBAadPUJeTX9fel9e8Fy7mVj/WxZ04OoZ2w==" saltValue="iDnjf2xoIFyOdamuSgSYfw==" spinCount="100000" sheet="1" objects="1" scenarios="1"/>
  <mergeCells count="1">
    <mergeCell ref="B1:G1"/>
  </mergeCells>
  <pageMargins left="0.39370078740157499" right="0.39370078740157499" top="0.39370078740157499" bottom="0.39370078740157499" header="0" footer="0"/>
  <pageSetup orientation="portrait" r:id="rId1"/>
  <headerFooter>
    <oddFooter>&amp;L&amp;8&amp;"Aptos Light"Page &amp;P of &amp;N&amp;R&amp;8&amp;"Aptos Light"www.peters.co.uk</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0DBC-881D-4A2E-8243-55C382F7F25D}">
  <sheetPr>
    <tabColor rgb="FFFFFFCC"/>
    <pageSetUpPr fitToPage="1"/>
  </sheetPr>
  <dimension ref="A1:F3"/>
  <sheetViews>
    <sheetView showGridLines="0" showRowColHeaders="0" workbookViewId="0"/>
  </sheetViews>
  <sheetFormatPr defaultRowHeight="15" x14ac:dyDescent="0.25"/>
  <cols>
    <col min="1" max="1" width="4.625" style="53" customWidth="1"/>
    <col min="2" max="2" width="45.625" style="53" customWidth="1"/>
    <col min="3" max="3" width="4.625" style="53" customWidth="1"/>
    <col min="4" max="4" width="45.625" style="53" customWidth="1"/>
    <col min="5" max="5" width="4.625" style="53" customWidth="1"/>
    <col min="6" max="6" width="45.625" style="53" customWidth="1"/>
    <col min="7" max="7" width="4.625" style="53" customWidth="1"/>
    <col min="8" max="16384" width="9" style="53"/>
  </cols>
  <sheetData>
    <row r="1" spans="1:6" ht="21" customHeight="1" x14ac:dyDescent="0.25">
      <c r="A1" s="59" t="s">
        <v>188</v>
      </c>
    </row>
    <row r="2" spans="1:6" ht="243.95" customHeight="1" x14ac:dyDescent="0.25">
      <c r="A2" s="59" t="s">
        <v>189</v>
      </c>
      <c r="B2" s="54" t="s">
        <v>190</v>
      </c>
      <c r="D2" s="55" t="s">
        <v>191</v>
      </c>
      <c r="F2" s="56" t="s">
        <v>192</v>
      </c>
    </row>
    <row r="3" spans="1:6" ht="243.95" customHeight="1" x14ac:dyDescent="0.25">
      <c r="B3" s="57" t="s">
        <v>193</v>
      </c>
      <c r="D3" s="58" t="s">
        <v>194</v>
      </c>
    </row>
  </sheetData>
  <sheetProtection algorithmName="SHA-512" hashValue="YJiZoDvD4QKPbsRvC4KeZhRai3W8VCEqlKsC8Sz4xkyeq+NciNEW3iSfbfSkGDmbMpBVflSivQf6VNda+nHX5Q==" saltValue="6L5GxjOkxHoNuixxGiqStg==" spinCount="100000" sheet="1" objects="1" scenarios="1" selectLockedCells="1"/>
  <printOptions horizontalCentered="1" verticalCentered="1"/>
  <pageMargins left="0.39370078740157499" right="0.39370078740157499" top="0.39370078740157499" bottom="0.39370078740157499" header="0" footer="0"/>
  <pageSetup scale="85" orientation="landscape" r:id="rId1"/>
  <headerFooter>
    <oddFooter>&amp;L&amp;8&amp;"Aptos Light"Page &amp;P of &amp;N&amp;R&amp;8&amp;"Aptos Light"www.peters.co.uk</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Your quote</vt:lpstr>
      <vt:lpstr>Your bookshelf</vt:lpstr>
      <vt:lpstr>About us</vt:lpstr>
      <vt:lpstr>BooksTotal</vt:lpstr>
      <vt:lpstr>'About us'!Print_Area</vt:lpstr>
      <vt:lpstr>'Your bookshelf'!Print_Area</vt:lpstr>
      <vt:lpstr>'Your quote'!Print_Titles</vt:lpstr>
      <vt:lpstr>SumHeadline</vt:lpstr>
      <vt:lpstr>SumShort</vt:lpstr>
      <vt:lpstr>Var_AccCode</vt:lpstr>
      <vt:lpstr>Var_Date</vt:lpstr>
      <vt:lpstr>Var_JacketCost</vt:lpstr>
      <vt:lpstr>Var_LabelCost</vt:lpstr>
      <vt:lpstr>Var_PrepFor</vt:lpstr>
      <vt:lpstr>Var_Reference</vt:lpstr>
      <vt:lpstr>Var_TotalCost</vt:lpstr>
      <vt:lpstr>Var_TotalUnits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Evans</dc:creator>
  <cp:lastModifiedBy>Judith Evans</cp:lastModifiedBy>
  <cp:lastPrinted>2024-05-31T07:41:21Z</cp:lastPrinted>
  <dcterms:created xsi:type="dcterms:W3CDTF">2024-05-31T07:27:16Z</dcterms:created>
  <dcterms:modified xsi:type="dcterms:W3CDTF">2024-05-31T07:46:03Z</dcterms:modified>
</cp:coreProperties>
</file>